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T:\Projects\CMS Price Transparency\2026 Revamp (Barret's Working Folder v3.0)\Central Indiana\"/>
    </mc:Choice>
  </mc:AlternateContent>
  <xr:revisionPtr revIDLastSave="0" documentId="13_ncr:1_{49BE4D3C-3F78-4A97-AD2B-3A3BC30C3549}" xr6:coauthVersionLast="47" xr6:coauthVersionMax="47" xr10:uidLastSave="{00000000-0000-0000-0000-000000000000}"/>
  <bookViews>
    <workbookView xWindow="1830" yWindow="2475" windowWidth="21600" windowHeight="12060" xr2:uid="{00000000-000D-0000-FFFF-FFFF00000000}"/>
  </bookViews>
  <sheets>
    <sheet name="Updated 04-2026" sheetId="1" r:id="rId1"/>
  </sheets>
  <definedNames>
    <definedName name="_xlnm._FilterDatabase" localSheetId="0" hidden="1">'Updated 04-2026'!$A$4:$AW$69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3" i="1" l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2" i="1"/>
  <c r="Z12" i="1" l="1"/>
  <c r="AW13" i="1" l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2" i="1"/>
  <c r="L13" i="1" l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2" i="1"/>
</calcChain>
</file>

<file path=xl/sharedStrings.xml><?xml version="1.0" encoding="utf-8"?>
<sst xmlns="http://schemas.openxmlformats.org/spreadsheetml/2006/main" count="2481" uniqueCount="191">
  <si>
    <t>Private Room</t>
  </si>
  <si>
    <t>Semi Private Room</t>
  </si>
  <si>
    <t>INTENSIVE CARE/HIGH ACUITY</t>
  </si>
  <si>
    <t>INTERMEDIATE CARE</t>
  </si>
  <si>
    <t>Line Item Description</t>
  </si>
  <si>
    <t>CPT Code or DRG</t>
  </si>
  <si>
    <t>Notes</t>
  </si>
  <si>
    <t>CDM Price
(Gross Charge)</t>
  </si>
  <si>
    <t>Discounted Cash Price</t>
  </si>
  <si>
    <t>De-identified minimum negotiated charge</t>
  </si>
  <si>
    <t>De-identified maximum negotiated charge</t>
  </si>
  <si>
    <t>Room and Board rate with 111 revenue code</t>
  </si>
  <si>
    <t>Room and Board rate with 206 revenue code</t>
  </si>
  <si>
    <t>N/A.  Negotiated rate based on submitted MS LTC DRG.</t>
  </si>
  <si>
    <t>N/A.  Negotiated rate based on Room &amp; Board revenue codes only.</t>
  </si>
  <si>
    <t>OTHER NOTES:</t>
  </si>
  <si>
    <t>LTACH's are inpatient only hospitals and do not provide outpatient services.</t>
  </si>
  <si>
    <t>MS LTC DRG rates exclude SSO's, high cost outliers and any site neutral payments</t>
  </si>
  <si>
    <t>Room and Board rate with 121 revenue code</t>
  </si>
  <si>
    <t>Room and Board rate with 209 revenue code</t>
  </si>
  <si>
    <t>ACPN- Commercial</t>
  </si>
  <si>
    <t>ACPN Medicare</t>
  </si>
  <si>
    <t>Dialysis</t>
  </si>
  <si>
    <t>Hemodialysis rate with 801 revenue code</t>
  </si>
  <si>
    <t>Room and Board rate with 202 revenue code</t>
  </si>
  <si>
    <t>ProNet of America</t>
  </si>
  <si>
    <t>HomeCare Connect Commercial</t>
  </si>
  <si>
    <t>85% of billed charges</t>
  </si>
  <si>
    <t>NaphCare</t>
  </si>
  <si>
    <t>N/A.  Negotiated 85% of billed charges</t>
  </si>
  <si>
    <t>Galaxy Health PPO</t>
  </si>
  <si>
    <t>Wellpath</t>
  </si>
  <si>
    <t>UHC VA Communicty Care Network</t>
  </si>
  <si>
    <t>Aetna Medicare</t>
  </si>
  <si>
    <t xml:space="preserve">Aetna Commercial </t>
  </si>
  <si>
    <t>Alter-Net Commecial PPO</t>
  </si>
  <si>
    <t>Cigna Commercial</t>
  </si>
  <si>
    <t>Humana Commercial, Medicare</t>
  </si>
  <si>
    <t>Advanced Heatlh Solutions</t>
  </si>
  <si>
    <t xml:space="preserve">Anthem BCBS Commercial </t>
  </si>
  <si>
    <t>Anthem BCBS Healthy Indiana Plan (HIP) and Medicare PPO/HMO</t>
  </si>
  <si>
    <t>Anthem Medicaid</t>
  </si>
  <si>
    <t xml:space="preserve"> 100% of State Medicaid Fee schedule</t>
  </si>
  <si>
    <t>Indiana Medicaid</t>
  </si>
  <si>
    <t>Lutheran Preferred Network</t>
  </si>
  <si>
    <t>MDWise Medicare and Healthy Indiana (HIP)</t>
  </si>
  <si>
    <t>MediNcrease Health Commercial</t>
  </si>
  <si>
    <t>Parkview Signature and Value Plus</t>
  </si>
  <si>
    <t>Sagamore Healthcare</t>
  </si>
  <si>
    <t>Three Rivers Preferred Care</t>
  </si>
  <si>
    <t>Three Rivers Provider Network Commercial</t>
  </si>
  <si>
    <t>United HealthCare Commercial-and Exchange</t>
  </si>
  <si>
    <t>$462.54 per day</t>
  </si>
  <si>
    <t xml:space="preserve">TRACH  W  MV  96+  HRS  OR  PDX  EXC  FACE,  MOUTH  &amp;  NECK  W/O  MAJ  O.R.  </t>
  </si>
  <si>
    <t>RESPIRATORY INFECTIONS &amp; INFLAMMATIONS W MCC</t>
  </si>
  <si>
    <t xml:space="preserve">RESPIRATORY  SYSTEM  DIAGNOSIS  W  VENTILATOR  SUPPORT  &lt;96  HOURS   </t>
  </si>
  <si>
    <t>ACUTE  MYOCARDIAL  INFARCTION,  DISCHARGED  ALIVE W MCC</t>
  </si>
  <si>
    <t>ESOPHAGITIS,  GASTROENT  &amp;  MISC  DIGEST  DISORDERS  W  MCC</t>
  </si>
  <si>
    <t>AFTERCARE,  MUSCULOSKELETAL  SYSTEM  &amp;  CONNECTIVE TISSUE W MCC</t>
  </si>
  <si>
    <t xml:space="preserve">SKIN ULCERS W CC </t>
  </si>
  <si>
    <t xml:space="preserve">CELLULITIS  W  MCC </t>
  </si>
  <si>
    <t>SKIN  GRAFTS  &amp;  WOUND  DEBRID  FOR  ENDOC,  NUTRIT  &amp;  METAB  DIS W MCC</t>
  </si>
  <si>
    <t>POSTOPERATIVE  OR  POST-TRAUMATIC  INFECTIONS  W  O.R.  PROC  W  MCC</t>
  </si>
  <si>
    <t>POSTOPERATIVE  OR  POST-TRAUMATIC  INFECTIONS  W  O.R.  PROC  W  CC</t>
  </si>
  <si>
    <t>NON-EXTENSIVE  O.R.  PROC  UNRELATED  TO  PRINCIPAL DIAGNOSIS W MCC</t>
  </si>
  <si>
    <t>Average charges of total claim for this DRG</t>
  </si>
  <si>
    <t>N/A. Pays 100% of State Medicaid Fee schedule</t>
  </si>
  <si>
    <t>N/A. Negotiated rate pays 88% of billed charges</t>
  </si>
  <si>
    <t>N/A. Negotiated rate pays 75% of billed charges</t>
  </si>
  <si>
    <t>N/A. Negotiated rate pays 60% of billed charges</t>
  </si>
  <si>
    <t>Ascension Complete - Centene Medicare Advantage</t>
  </si>
  <si>
    <t>Communicare Advantage</t>
  </si>
  <si>
    <t>Coordinate Care Corp. dba MHS (Centene, Ambetter, Wellcare Commercial, Advantage and HIP</t>
  </si>
  <si>
    <t>Coordinate Care Corp. dba Managed Health Services Hoosier Healthwise/Care  Connect and Medicaid</t>
  </si>
  <si>
    <t>Encore PPO, EPO and Workers Comp</t>
  </si>
  <si>
    <t>Indiana University Health Commercial, Medicare and HIP Medicaid</t>
  </si>
  <si>
    <t>Paradigm Workers Comp</t>
  </si>
  <si>
    <t>Prodigy Workers Comp</t>
  </si>
  <si>
    <t>VNPN Commercial, Medicare Advantage</t>
  </si>
  <si>
    <t>VNPN Workers Comp</t>
  </si>
  <si>
    <t xml:space="preserve">CareSource Indiana Commercial, Marketplace, QHP, DSNP, HIP </t>
  </si>
  <si>
    <t>Caresource Indiana Hoosier healthwise and Care Connect Medicaid</t>
  </si>
  <si>
    <t xml:space="preserve">  Tricare Prime, Standard and Extra  </t>
  </si>
  <si>
    <t>Indiana University Health Hoosier Healthwise Medicaid</t>
  </si>
  <si>
    <t>Indiana State Workers comp</t>
  </si>
  <si>
    <t>MDWise Hoosier Healthwise Care connect Medicaid</t>
  </si>
  <si>
    <t>88% of billed charges</t>
  </si>
  <si>
    <t>75% of billed charges</t>
  </si>
  <si>
    <t>60% of billed charges</t>
  </si>
  <si>
    <t>90% Medicare DRG payment</t>
  </si>
  <si>
    <t>N/A.  Negotiated rate based on 90% submitted MS LTC DRG.</t>
  </si>
  <si>
    <t>N/A.  Negotiated rate based on 150% submitted MS LTC DRG.</t>
  </si>
  <si>
    <t>N/A.  Negotiated rate based on 115% submitted MS LTC DRG.</t>
  </si>
  <si>
    <t>150% submitted MS LTC DRG.</t>
  </si>
  <si>
    <t>115% submitted MS LTC DRG.</t>
  </si>
  <si>
    <t>ECMO  OR  TRACH  W  MV  96+  HRS  OR  PDX  EXC  FACE, MOUTH &amp; NECK W MAJ O.R.</t>
  </si>
  <si>
    <t>PERIPH/CRANIAL  NERVE  &amp;  OTHER  NERV  SYST  PROC  W  MCC</t>
  </si>
  <si>
    <t>DEGENERATIVE  NERVOUS  SYSTEM  DISORDERS  W  MCC</t>
  </si>
  <si>
    <t>DEGENERATIVE  NERVOUS  SYSTEM  DISORDERS  W/O  MCC</t>
  </si>
  <si>
    <t>OTHER  DISORDERS  OF  NERVOUS  SYSTEM  W  MCC</t>
  </si>
  <si>
    <t>SEIZURES  W  MCC</t>
  </si>
  <si>
    <t>DENTAL  &amp;  ORAL  DISEASES  W  MCC</t>
  </si>
  <si>
    <t>MAJOR  CHEST  PROCEDURES  W  MCC</t>
  </si>
  <si>
    <t>OTHER  RESP  SYSTEM  O.R.  PROCEDURES  W  MCC</t>
  </si>
  <si>
    <t>PLEURAL  EFFUSION  W  MCC</t>
  </si>
  <si>
    <t>PULMONARY  EDEMA  &amp;  RESPIRATORY  FAILURE</t>
  </si>
  <si>
    <t>CHRONIC  OBSTRUCTIVE  PULMONARY  DISEASE  W  MCC</t>
  </si>
  <si>
    <t>OTHER  RESPIRATORY  SYSTEM  DIAGNOSES  W  MCC</t>
  </si>
  <si>
    <t>RESPIRATORY  SYSTEM  DIAGNOSIS  W  VENTILATOR SUPPORT 96+ HOURS</t>
  </si>
  <si>
    <t>OTHER  CIRCULATORY  SYSTEM  O.R.  PROCEDURES</t>
  </si>
  <si>
    <t>ACUTE  MYOCARDIAL  INFARCTION,  EXPIRED  W  MCC</t>
  </si>
  <si>
    <t>CIRCULATORY  DISORDERS  EXCEPT  AMI,  W  CARD  CATH W MCC</t>
  </si>
  <si>
    <t>ACUTE  &amp;  SUBACUTE  ENDOCARDITIS  W  MCC</t>
  </si>
  <si>
    <t>ACUTE  &amp;  SUBACUTE  ENDOCARDITIS  W  CC</t>
  </si>
  <si>
    <t>HEART  FAILURE  &amp;  SHOCK  W  MCC</t>
  </si>
  <si>
    <t>PERIPHERAL  VASCULAR  DISORDERS  W  MCC</t>
  </si>
  <si>
    <t>SYNCOPE  &amp;  COLLAPSE</t>
  </si>
  <si>
    <t>OTHER  CIRCULATORY  SYSTEM  DIAGNOSES  W  MCC</t>
  </si>
  <si>
    <t>OTHER  CIRCULATORY  SYSTEM  DIAGNOSES  W  CC</t>
  </si>
  <si>
    <t>MAJOR  SMALL  &amp;  LARGE  BOWEL  PROCEDURES  W  MCC</t>
  </si>
  <si>
    <t>ANAL  &amp;  STOMAL  PROCEDURES  W  MCC</t>
  </si>
  <si>
    <t>OTHER  DIGESTIVE  SYSTEM  O.R.  PROCEDURES  W  MCC</t>
  </si>
  <si>
    <t>MAJOR  GASTROINTESTINAL  DISORDERS  &amp;  PERITONEAL  INFECTIONS  W  MCC</t>
  </si>
  <si>
    <t>G.I.  HEMORRHAGE  W  MCC</t>
  </si>
  <si>
    <t>G.I.  OBSTRUCTION  W  MCC</t>
  </si>
  <si>
    <t>OTHER  DIGESTIVE  SYSTEM  DIAGNOSES  W  MCC</t>
  </si>
  <si>
    <t>OTHER  DIGESTIVE  SYSTEM  DIAGNOSES  W  CC</t>
  </si>
  <si>
    <t>OTHER  HEPATOBILIARY  OR  PANCREAS  O.R.  PROCEDURES  W  MCC</t>
  </si>
  <si>
    <t>CIRRHOSIS  &amp;  ALCOHOLIC  HEPATITIS  W  MCC</t>
  </si>
  <si>
    <t>DISORDERS  OF  PANCREAS  EXCEPT  MALIGNANCY  W  MCC</t>
  </si>
  <si>
    <t>WND  DEBRID  &amp;  SKN  GRFT  EXC  HAND,  FOR  MUSCULO-CONN  TISS  DIS W MCC</t>
  </si>
  <si>
    <t>WND  DEBRID  &amp;  SKN  GRFT  EXC  HAND,  FOR  MUSCULO-CONN  TISS  DIS  W  CC</t>
  </si>
  <si>
    <t>BIOPSIES  OF  MUSCULOSKELETAL  SYSTEM  &amp;  CONNECTIVE  TISSUE W MCC</t>
  </si>
  <si>
    <t>LOWER  EXTREM  &amp;  HUMER  PROC  EXCEPT  HIP,FOOT,FEMUR  W  MCC</t>
  </si>
  <si>
    <t>FOOT  PROCEDURES  W  MCC</t>
  </si>
  <si>
    <t>OTHER  MUSCULOSKELET  SYS  &amp;  CONN  TISS  O.R.  PROC  W  MCC</t>
  </si>
  <si>
    <t>OSTEOMYELITIS  W  MCC</t>
  </si>
  <si>
    <t>OSTEOMYELITIS  W  CC</t>
  </si>
  <si>
    <t>SEPTIC  ARTHRITIS  W  MCC</t>
  </si>
  <si>
    <t>MEDICAL  BACK  PROBLEMS  W  MCC</t>
  </si>
  <si>
    <t>TENDONITIS,  MYOSITIS  &amp;  BURSITIS  W  MCC</t>
  </si>
  <si>
    <t>OTHER  MUSCULOSKELETAL  SYS  &amp;  CONNECTIVE  TISSUE  DIAGNOSES  W  MCC</t>
  </si>
  <si>
    <t>OTHER  MUSCULOSKELETAL  SYS  &amp;  CONNECTIVE  TISSUE  DIAGNOSES  W  CC</t>
  </si>
  <si>
    <t>SKIN  DEBRIDEMENT  W  MCC</t>
  </si>
  <si>
    <t>SKIN  DEBRIDEMENT  W  CC</t>
  </si>
  <si>
    <t>SKIN  GRAFT  &amp;/OR  DEBRID  FOR  SKN  ULCER  OR  CELLULITIS  W  MCC</t>
  </si>
  <si>
    <t>SKIN  GRAFT  &amp;/OR  DEBRID  FOR  SKN  ULCER  OR  CELLULITIS  W  CC</t>
  </si>
  <si>
    <t>SKIN  GRAFT  &amp;/OR  DEBRID  EXC  FOR  SKIN  ULCER  OR  CELLULITIS W MCC</t>
  </si>
  <si>
    <t>OTHER  SKIN,  SUBCUT  TISS  &amp;  BREAST  PROC  W  MCC</t>
  </si>
  <si>
    <t>SKIN  ULCERS  W  MCC</t>
  </si>
  <si>
    <t>SKIN  ULCERS  W/O  CC/MCC</t>
  </si>
  <si>
    <t>CELLULITIS  W/O  MCC</t>
  </si>
  <si>
    <t>TRAUMA  TO  THE  SKIN,  SUBCUT  TISS  &amp;  BREAST  W  MCC</t>
  </si>
  <si>
    <t>SKIN  GRAFTS  &amp;  WOUND  DEBRID FOR ENDOC, NUTRIT &amp; METAB DIS W CC</t>
  </si>
  <si>
    <t>DIABETES  W  MCC</t>
  </si>
  <si>
    <t>DIABETES  W  CC</t>
  </si>
  <si>
    <t>NUTRITIONAL  &amp;  MISC  METABOLIC  DISORDERS  W  MCC</t>
  </si>
  <si>
    <t>NUTRITIONAL  &amp;  MISC  METABOLIC  DISORDERS  W/O  MCC</t>
  </si>
  <si>
    <t>OTHER  KIDNEY  &amp;  URINARY  TRACT  PROCEDURES  W  MCC</t>
  </si>
  <si>
    <t>RENAL  FAILURE  W  MCC</t>
  </si>
  <si>
    <t>RENAL  FAILURE  W  CC</t>
  </si>
  <si>
    <t>OTHER  KIDNEY  &amp;  URINARY  TRACT  DIAGNOSES  W  MCC</t>
  </si>
  <si>
    <t>OTHER  MALE  REPRODUCTIVE  SYSTEM  O.R.  PROC  EXC  MALIGNANCY  W  CC/MCC</t>
  </si>
  <si>
    <t>INFLAMMATION  OF  THE  MALE  REPRODUCTIVE  SYSTEM  W  MCC</t>
  </si>
  <si>
    <t>OTHER  MALE  REPRODUCTIVE  SYSTEM  DIAGNOSES  W  CC/MCC</t>
  </si>
  <si>
    <t>INFECTIONS,  FEMALE  REPRODUCTIVE  SYSTEM  W  MCC</t>
  </si>
  <si>
    <t>COAGULATION  DISORDERS</t>
  </si>
  <si>
    <t>LYMPHOMA  &amp;  NON-ACUTE  LEUKEMIA  W  MCC</t>
  </si>
  <si>
    <t>INFECTIOUS  &amp;  PARASITIC  DISEASES  W  O.R.  PROCEDURE  W  MCC</t>
  </si>
  <si>
    <t>POSTOPERATIVE  &amp;  POST-TRAUMATIC  INFECTIONS W MCC</t>
  </si>
  <si>
    <t>POSTOPERATIVE  &amp;  POST-TRAUMATIC  INFECTIONS  W/O  MCC</t>
  </si>
  <si>
    <t>OTHER  INFECTIOUS  &amp;  PARASITIC  DISEASES  DIAGNOSES W MCC</t>
  </si>
  <si>
    <t>OTHER  INFECTIOUS  &amp;  PARASITIC  DISEASES  DIAGNOSES  W  CC</t>
  </si>
  <si>
    <t>SEPTICEMIA  W  MV  96+  HOURS</t>
  </si>
  <si>
    <t>SEPTICEMIA  W/O  MV  96+  HOURS  W  MCC</t>
  </si>
  <si>
    <t>WOUND  DEBRIDEMENTS  FOR  INJURIES  W  MCC</t>
  </si>
  <si>
    <t>WOUND  DEBRIDEMENTS  FOR  INJURIES  W  CC</t>
  </si>
  <si>
    <t>SKIN  GRAFTS  FOR  INJURIES  W  CC/MCC</t>
  </si>
  <si>
    <t>OTHER  O.R.  PROCEDURES  FOR  INJURIES  W  MCC</t>
  </si>
  <si>
    <t>COMPLICATIONS  OF  TREATMENT  W  MCC</t>
  </si>
  <si>
    <t>COMPLICATIONS  OF  TREATMENT  W  CC</t>
  </si>
  <si>
    <t>EXTENSIVE  BURNS  OR  FULL  THICKNESS  BURNS  W  MV  96+  HRS  W/O  SKIN  GRAFT</t>
  </si>
  <si>
    <t>NON-EXTENSIVE  BURNS</t>
  </si>
  <si>
    <t>O.R.  PROC  W  DIAGNOSES  OF  OTHER  CONTACT  W  HEALTH  SERVICES W MCC</t>
  </si>
  <si>
    <t>AFTERCARE  W  CC/MCC</t>
  </si>
  <si>
    <t>HIV  W  MAJOR  RELATED  CONDITION  W  MCC</t>
  </si>
  <si>
    <t>EXTENSIVE  O.R.  PROCEDURE  UNRELATED  TO  PRINCIPAL  DIAGNOSIS  W  MCC</t>
  </si>
  <si>
    <t>EXTENSIVE  O.R.  PROCEDURE  UNRELATED  TO  PRINCIPAL  DIAGNOSIS  W  CC</t>
  </si>
  <si>
    <t>Central Indiana - AMG Specialty Hospital</t>
  </si>
  <si>
    <t>Last updated:04/08/2026</t>
  </si>
  <si>
    <t>CHARGEMASTER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</si>
</sst>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\(&quot;$&quot;#,##0.00\)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1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f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2" borderId="0"/>
    <xf numFmtId="44" fontId="2" fillId="2" borderId="0" applyFont="0" applyFill="0" applyBorder="0" applyAlignment="0" applyProtection="0"/>
    <xf numFmtId="0" fontId="3" fillId="2" borderId="0"/>
    <xf numFmtId="0" fontId="1" fillId="2" borderId="0"/>
  </cellStyleXfs>
  <cellXfs count="44">
    <xf numFmtId="0" fontId="0" fillId="0" borderId="0" xfId="0"/>
    <xf numFmtId="0" fontId="0" fillId="0" borderId="1" xfId="0" applyBorder="1"/>
    <xf numFmtId="44" fontId="0" fillId="0" borderId="0" xfId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1" xfId="0" applyFont="1" applyBorder="1"/>
    <xf numFmtId="0" fontId="4" fillId="4" borderId="1" xfId="2" applyFont="1" applyFill="1" applyBorder="1" applyAlignment="1">
      <alignment horizontal="left"/>
    </xf>
    <xf numFmtId="0" fontId="7" fillId="4" borderId="0" xfId="0" applyFont="1" applyFill="1"/>
    <xf numFmtId="0" fontId="4" fillId="4" borderId="1" xfId="2" applyFont="1" applyFill="1" applyBorder="1" applyAlignment="1">
      <alignment wrapText="1"/>
    </xf>
    <xf numFmtId="0" fontId="7" fillId="3" borderId="1" xfId="2" applyFont="1" applyFill="1" applyBorder="1" applyAlignment="1">
      <alignment horizontal="center"/>
    </xf>
    <xf numFmtId="0" fontId="7" fillId="3" borderId="1" xfId="2" applyFont="1" applyFill="1" applyBorder="1" applyAlignment="1">
      <alignment horizontal="center" wrapText="1"/>
    </xf>
    <xf numFmtId="44" fontId="7" fillId="3" borderId="1" xfId="1" applyFont="1" applyFill="1" applyBorder="1" applyAlignment="1">
      <alignment horizontal="center" wrapText="1"/>
    </xf>
    <xf numFmtId="44" fontId="7" fillId="3" borderId="1" xfId="3" applyFont="1" applyFill="1" applyBorder="1" applyAlignment="1">
      <alignment horizontal="center" wrapText="1"/>
    </xf>
    <xf numFmtId="0" fontId="4" fillId="4" borderId="1" xfId="2" applyFont="1" applyFill="1" applyBorder="1" applyAlignment="1">
      <alignment horizontal="left" wrapText="1"/>
    </xf>
    <xf numFmtId="44" fontId="7" fillId="0" borderId="1" xfId="3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8" fillId="0" borderId="0" xfId="1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1" xfId="0" applyFont="1" applyBorder="1"/>
    <xf numFmtId="164" fontId="4" fillId="0" borderId="1" xfId="4" applyNumberFormat="1" applyFont="1" applyFill="1" applyBorder="1" applyAlignment="1">
      <alignment horizontal="right" wrapText="1"/>
    </xf>
    <xf numFmtId="0" fontId="7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wrapText="1"/>
    </xf>
    <xf numFmtId="164" fontId="4" fillId="4" borderId="1" xfId="4" applyNumberFormat="1" applyFont="1" applyFill="1" applyBorder="1" applyAlignment="1">
      <alignment horizontal="right" wrapText="1"/>
    </xf>
    <xf numFmtId="164" fontId="4" fillId="5" borderId="1" xfId="4" applyNumberFormat="1" applyFont="1" applyFill="1" applyBorder="1" applyAlignment="1">
      <alignment horizontal="right" wrapText="1"/>
    </xf>
    <xf numFmtId="164" fontId="4" fillId="4" borderId="1" xfId="4" applyNumberFormat="1" applyFont="1" applyFill="1" applyBorder="1" applyAlignment="1">
      <alignment horizontal="left" wrapText="1"/>
    </xf>
    <xf numFmtId="164" fontId="2" fillId="4" borderId="1" xfId="4" applyNumberFormat="1" applyFont="1" applyFill="1" applyBorder="1" applyAlignment="1">
      <alignment horizontal="left" wrapText="1"/>
    </xf>
    <xf numFmtId="44" fontId="6" fillId="4" borderId="1" xfId="1" applyFont="1" applyFill="1" applyBorder="1"/>
    <xf numFmtId="0" fontId="6" fillId="2" borderId="2" xfId="0" applyFont="1" applyFill="1" applyBorder="1" applyAlignment="1">
      <alignment wrapText="1"/>
    </xf>
    <xf numFmtId="1" fontId="6" fillId="2" borderId="2" xfId="0" applyNumberFormat="1" applyFont="1" applyFill="1" applyBorder="1" applyAlignment="1">
      <alignment horizontal="center" shrinkToFit="1"/>
    </xf>
    <xf numFmtId="0" fontId="6" fillId="0" borderId="0" xfId="0" applyFont="1"/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2" applyFont="1" applyFill="1" applyBorder="1" applyAlignment="1">
      <alignment wrapText="1"/>
    </xf>
    <xf numFmtId="164" fontId="4" fillId="0" borderId="1" xfId="4" applyNumberFormat="1" applyFont="1" applyFill="1" applyBorder="1" applyAlignment="1">
      <alignment horizontal="left" wrapText="1"/>
    </xf>
    <xf numFmtId="0" fontId="6" fillId="0" borderId="1" xfId="0" applyFont="1" applyBorder="1" applyAlignment="1">
      <alignment wrapText="1"/>
    </xf>
    <xf numFmtId="1" fontId="6" fillId="0" borderId="1" xfId="0" applyNumberFormat="1" applyFont="1" applyBorder="1" applyAlignment="1">
      <alignment horizontal="center" shrinkToFit="1"/>
    </xf>
    <xf numFmtId="0" fontId="4" fillId="0" borderId="1" xfId="2" applyFont="1" applyFill="1" applyBorder="1" applyAlignment="1">
      <alignment horizontal="left"/>
    </xf>
    <xf numFmtId="164" fontId="4" fillId="0" borderId="1" xfId="2" applyNumberFormat="1" applyFont="1" applyFill="1" applyBorder="1" applyAlignment="1">
      <alignment wrapText="1"/>
    </xf>
    <xf numFmtId="164" fontId="4" fillId="0" borderId="1" xfId="2" applyNumberFormat="1" applyFont="1" applyFill="1" applyBorder="1" applyAlignment="1">
      <alignment horizontal="right" wrapText="1"/>
    </xf>
    <xf numFmtId="0" fontId="8" fillId="0" borderId="1" xfId="0" applyFont="1" applyBorder="1"/>
    <xf numFmtId="0" fontId="9" fillId="2" borderId="0" xfId="5" applyFont="1" applyAlignment="1">
      <alignment horizontal="left"/>
    </xf>
    <xf numFmtId="0" fontId="5" fillId="2" borderId="0" xfId="5" applyFont="1" applyAlignment="1">
      <alignment horizontal="left"/>
    </xf>
  </cellXfs>
  <cellStyles count="6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  <cellStyle name="Normal 3" xfId="5" xr:uid="{D8A16E2E-767A-4C15-ADE4-9A2D5CF25129}"/>
    <cellStyle name="Normal_Shee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121"/>
  <sheetViews>
    <sheetView tabSelected="1" zoomScale="110" zoomScaleNormal="110" workbookViewId="0">
      <selection activeCell="A5" sqref="A5"/>
    </sheetView>
  </sheetViews>
  <sheetFormatPr defaultRowHeight="14.5" x14ac:dyDescent="0.35"/>
  <cols>
    <col min="1" max="1" width="46.26953125" style="18" customWidth="1"/>
    <col min="2" max="2" width="11.453125" style="15" customWidth="1"/>
    <col min="3" max="3" width="39" style="16" customWidth="1"/>
    <col min="4" max="5" width="14.54296875" style="17" customWidth="1"/>
    <col min="6" max="6" width="25.453125" style="17" customWidth="1"/>
    <col min="7" max="21" width="22.7265625" style="17" customWidth="1"/>
    <col min="22" max="23" width="23.7265625" style="17" customWidth="1"/>
    <col min="24" max="25" width="22.7265625" style="17" customWidth="1"/>
    <col min="26" max="26" width="22.7265625" style="18" customWidth="1"/>
    <col min="27" max="29" width="22.26953125" style="17" customWidth="1"/>
    <col min="30" max="30" width="23" style="17" customWidth="1"/>
    <col min="31" max="36" width="24.453125" style="17" customWidth="1"/>
    <col min="37" max="40" width="24.81640625" style="17" customWidth="1"/>
    <col min="41" max="43" width="25.26953125" style="17" customWidth="1"/>
    <col min="44" max="49" width="22.7265625" style="17" customWidth="1"/>
    <col min="50" max="54" width="9.1796875" style="17"/>
  </cols>
  <sheetData>
    <row r="1" spans="1:58" x14ac:dyDescent="0.35">
      <c r="A1" s="42" t="s">
        <v>188</v>
      </c>
      <c r="B1" s="3"/>
      <c r="C1" s="2"/>
      <c r="D1"/>
      <c r="E1"/>
      <c r="F1" s="4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</row>
    <row r="2" spans="1:58" x14ac:dyDescent="0.35">
      <c r="A2" s="43" t="s">
        <v>189</v>
      </c>
      <c r="B2" s="3"/>
      <c r="C2" s="2"/>
      <c r="D2"/>
      <c r="E2"/>
      <c r="F2" s="4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</row>
    <row r="4" spans="1:58" s="5" customFormat="1" ht="37.5" customHeight="1" x14ac:dyDescent="0.3">
      <c r="A4" s="9" t="s">
        <v>4</v>
      </c>
      <c r="B4" s="10" t="s">
        <v>5</v>
      </c>
      <c r="C4" s="10" t="s">
        <v>6</v>
      </c>
      <c r="D4" s="11" t="s">
        <v>7</v>
      </c>
      <c r="E4" s="12" t="s">
        <v>8</v>
      </c>
      <c r="F4" s="12" t="s">
        <v>73</v>
      </c>
      <c r="G4" s="12" t="s">
        <v>21</v>
      </c>
      <c r="H4" s="12" t="s">
        <v>38</v>
      </c>
      <c r="I4" s="12" t="s">
        <v>33</v>
      </c>
      <c r="J4" s="12" t="s">
        <v>40</v>
      </c>
      <c r="K4" s="12" t="s">
        <v>70</v>
      </c>
      <c r="L4" s="12" t="s">
        <v>80</v>
      </c>
      <c r="M4" s="12" t="s">
        <v>71</v>
      </c>
      <c r="N4" s="12" t="s">
        <v>72</v>
      </c>
      <c r="O4" s="12" t="s">
        <v>75</v>
      </c>
      <c r="P4" s="12" t="s">
        <v>84</v>
      </c>
      <c r="Q4" s="12" t="s">
        <v>45</v>
      </c>
      <c r="R4" s="12" t="s">
        <v>82</v>
      </c>
      <c r="S4" s="12" t="s">
        <v>32</v>
      </c>
      <c r="T4" s="12" t="s">
        <v>31</v>
      </c>
      <c r="U4" s="12" t="s">
        <v>37</v>
      </c>
      <c r="V4" s="12" t="s">
        <v>35</v>
      </c>
      <c r="W4" s="12" t="s">
        <v>25</v>
      </c>
      <c r="X4" s="12" t="s">
        <v>50</v>
      </c>
      <c r="Y4" s="12" t="s">
        <v>78</v>
      </c>
      <c r="Z4" s="12" t="s">
        <v>20</v>
      </c>
      <c r="AA4" s="12" t="s">
        <v>30</v>
      </c>
      <c r="AB4" s="12" t="s">
        <v>46</v>
      </c>
      <c r="AC4" s="12" t="s">
        <v>47</v>
      </c>
      <c r="AD4" s="12" t="s">
        <v>34</v>
      </c>
      <c r="AE4" s="12" t="s">
        <v>39</v>
      </c>
      <c r="AF4" s="12" t="s">
        <v>41</v>
      </c>
      <c r="AG4" s="12" t="s">
        <v>81</v>
      </c>
      <c r="AH4" s="12" t="s">
        <v>36</v>
      </c>
      <c r="AI4" s="12" t="s">
        <v>74</v>
      </c>
      <c r="AJ4" s="12" t="s">
        <v>26</v>
      </c>
      <c r="AK4" s="12" t="s">
        <v>43</v>
      </c>
      <c r="AL4" s="12" t="s">
        <v>83</v>
      </c>
      <c r="AM4" s="12" t="s">
        <v>44</v>
      </c>
      <c r="AN4" s="12" t="s">
        <v>85</v>
      </c>
      <c r="AO4" s="12" t="s">
        <v>28</v>
      </c>
      <c r="AP4" s="12" t="s">
        <v>76</v>
      </c>
      <c r="AQ4" s="12" t="s">
        <v>77</v>
      </c>
      <c r="AR4" s="12" t="s">
        <v>48</v>
      </c>
      <c r="AS4" s="12" t="s">
        <v>49</v>
      </c>
      <c r="AT4" s="12" t="s">
        <v>51</v>
      </c>
      <c r="AU4" s="12" t="s">
        <v>79</v>
      </c>
      <c r="AV4" s="14" t="s">
        <v>9</v>
      </c>
      <c r="AW4" s="14" t="s">
        <v>10</v>
      </c>
      <c r="AX4" s="19"/>
      <c r="AY4" s="19"/>
      <c r="AZ4" s="19"/>
      <c r="BA4" s="19"/>
      <c r="BB4" s="19"/>
    </row>
    <row r="5" spans="1:58" s="1" customFormat="1" ht="38.15" customHeight="1" x14ac:dyDescent="0.35">
      <c r="A5" s="31" t="s">
        <v>0</v>
      </c>
      <c r="B5" s="32">
        <v>111</v>
      </c>
      <c r="C5" s="33" t="s">
        <v>11</v>
      </c>
      <c r="D5" s="20">
        <v>2041</v>
      </c>
      <c r="E5" s="20">
        <v>2041</v>
      </c>
      <c r="F5" s="20" t="s">
        <v>66</v>
      </c>
      <c r="G5" s="34" t="s">
        <v>13</v>
      </c>
      <c r="H5" s="34" t="s">
        <v>13</v>
      </c>
      <c r="I5" s="34" t="s">
        <v>13</v>
      </c>
      <c r="J5" s="34" t="s">
        <v>13</v>
      </c>
      <c r="K5" s="34" t="s">
        <v>13</v>
      </c>
      <c r="L5" s="34" t="s">
        <v>13</v>
      </c>
      <c r="M5" s="34" t="s">
        <v>13</v>
      </c>
      <c r="N5" s="34" t="s">
        <v>13</v>
      </c>
      <c r="O5" s="34" t="s">
        <v>13</v>
      </c>
      <c r="P5" s="34" t="s">
        <v>13</v>
      </c>
      <c r="Q5" s="34" t="s">
        <v>13</v>
      </c>
      <c r="R5" s="34" t="s">
        <v>13</v>
      </c>
      <c r="S5" s="34" t="s">
        <v>13</v>
      </c>
      <c r="T5" s="34" t="s">
        <v>13</v>
      </c>
      <c r="U5" s="34" t="s">
        <v>90</v>
      </c>
      <c r="V5" s="34" t="s">
        <v>91</v>
      </c>
      <c r="W5" s="34" t="s">
        <v>92</v>
      </c>
      <c r="X5" s="34" t="s">
        <v>91</v>
      </c>
      <c r="Y5" s="34" t="s">
        <v>92</v>
      </c>
      <c r="Z5" s="35" t="s">
        <v>29</v>
      </c>
      <c r="AA5" s="35" t="s">
        <v>67</v>
      </c>
      <c r="AB5" s="35" t="s">
        <v>68</v>
      </c>
      <c r="AC5" s="35" t="s">
        <v>69</v>
      </c>
      <c r="AD5" s="20">
        <v>1700</v>
      </c>
      <c r="AE5" s="20">
        <v>1903</v>
      </c>
      <c r="AF5" s="20">
        <v>462.54</v>
      </c>
      <c r="AG5" s="20">
        <v>462.54</v>
      </c>
      <c r="AH5" s="20">
        <v>1855</v>
      </c>
      <c r="AI5" s="20">
        <v>3000</v>
      </c>
      <c r="AJ5" s="20">
        <v>1300</v>
      </c>
      <c r="AK5" s="20">
        <v>462.54</v>
      </c>
      <c r="AL5" s="20">
        <v>462.54</v>
      </c>
      <c r="AM5" s="20">
        <v>2200</v>
      </c>
      <c r="AN5" s="20">
        <v>462.54</v>
      </c>
      <c r="AO5" s="20">
        <v>1800</v>
      </c>
      <c r="AP5" s="20">
        <v>2300</v>
      </c>
      <c r="AQ5" s="20">
        <v>3000</v>
      </c>
      <c r="AR5" s="20">
        <v>1755</v>
      </c>
      <c r="AS5" s="20">
        <v>2200</v>
      </c>
      <c r="AT5" s="20">
        <v>1325</v>
      </c>
      <c r="AU5" s="20">
        <v>3000</v>
      </c>
      <c r="AV5" s="20" t="s">
        <v>52</v>
      </c>
      <c r="AW5" s="20">
        <v>3470</v>
      </c>
      <c r="AX5" s="19"/>
      <c r="AY5" s="19"/>
      <c r="AZ5" s="19"/>
      <c r="BA5" s="19"/>
      <c r="BB5" s="19"/>
      <c r="BC5" s="5"/>
      <c r="BD5" s="5"/>
      <c r="BE5" s="5"/>
      <c r="BF5" s="5"/>
    </row>
    <row r="6" spans="1:58" s="1" customFormat="1" ht="38.15" customHeight="1" x14ac:dyDescent="0.35">
      <c r="A6" s="31" t="s">
        <v>1</v>
      </c>
      <c r="B6" s="32">
        <v>121</v>
      </c>
      <c r="C6" s="33" t="s">
        <v>18</v>
      </c>
      <c r="D6" s="20">
        <v>2041</v>
      </c>
      <c r="E6" s="20">
        <v>2041</v>
      </c>
      <c r="F6" s="20" t="s">
        <v>66</v>
      </c>
      <c r="G6" s="34" t="s">
        <v>13</v>
      </c>
      <c r="H6" s="34" t="s">
        <v>13</v>
      </c>
      <c r="I6" s="34" t="s">
        <v>13</v>
      </c>
      <c r="J6" s="34" t="s">
        <v>13</v>
      </c>
      <c r="K6" s="34" t="s">
        <v>13</v>
      </c>
      <c r="L6" s="34" t="s">
        <v>13</v>
      </c>
      <c r="M6" s="34" t="s">
        <v>13</v>
      </c>
      <c r="N6" s="34" t="s">
        <v>13</v>
      </c>
      <c r="O6" s="34" t="s">
        <v>13</v>
      </c>
      <c r="P6" s="34" t="s">
        <v>13</v>
      </c>
      <c r="Q6" s="34" t="s">
        <v>13</v>
      </c>
      <c r="R6" s="34" t="s">
        <v>13</v>
      </c>
      <c r="S6" s="34" t="s">
        <v>13</v>
      </c>
      <c r="T6" s="34" t="s">
        <v>13</v>
      </c>
      <c r="U6" s="34" t="s">
        <v>90</v>
      </c>
      <c r="V6" s="34" t="s">
        <v>91</v>
      </c>
      <c r="W6" s="34" t="s">
        <v>92</v>
      </c>
      <c r="X6" s="34" t="s">
        <v>91</v>
      </c>
      <c r="Y6" s="34" t="s">
        <v>92</v>
      </c>
      <c r="Z6" s="35" t="s">
        <v>29</v>
      </c>
      <c r="AA6" s="35" t="s">
        <v>67</v>
      </c>
      <c r="AB6" s="35" t="s">
        <v>68</v>
      </c>
      <c r="AC6" s="35" t="s">
        <v>69</v>
      </c>
      <c r="AD6" s="20">
        <v>1700</v>
      </c>
      <c r="AE6" s="20">
        <v>1903</v>
      </c>
      <c r="AF6" s="20">
        <v>462.54</v>
      </c>
      <c r="AG6" s="20">
        <v>462.54</v>
      </c>
      <c r="AH6" s="20">
        <v>1855</v>
      </c>
      <c r="AI6" s="20">
        <v>3000</v>
      </c>
      <c r="AJ6" s="20">
        <v>1300</v>
      </c>
      <c r="AK6" s="20">
        <v>462.54</v>
      </c>
      <c r="AL6" s="20">
        <v>462.54</v>
      </c>
      <c r="AM6" s="20">
        <v>2200</v>
      </c>
      <c r="AN6" s="20">
        <v>462.54</v>
      </c>
      <c r="AO6" s="20">
        <v>1800</v>
      </c>
      <c r="AP6" s="20">
        <v>2300</v>
      </c>
      <c r="AQ6" s="20">
        <v>3000</v>
      </c>
      <c r="AR6" s="20">
        <v>1755</v>
      </c>
      <c r="AS6" s="20">
        <v>2200</v>
      </c>
      <c r="AT6" s="20">
        <v>1325</v>
      </c>
      <c r="AU6" s="20">
        <v>3000</v>
      </c>
      <c r="AV6" s="20" t="s">
        <v>52</v>
      </c>
      <c r="AW6" s="20">
        <v>3470</v>
      </c>
      <c r="AX6" s="19"/>
      <c r="AY6" s="19"/>
      <c r="AZ6" s="19"/>
      <c r="BA6" s="19"/>
      <c r="BB6" s="19"/>
      <c r="BC6" s="5"/>
      <c r="BD6" s="5"/>
      <c r="BE6" s="5"/>
      <c r="BF6" s="5"/>
    </row>
    <row r="7" spans="1:58" s="1" customFormat="1" ht="38.15" customHeight="1" x14ac:dyDescent="0.35">
      <c r="A7" s="31" t="s">
        <v>2</v>
      </c>
      <c r="B7" s="32">
        <v>209</v>
      </c>
      <c r="C7" s="33" t="s">
        <v>19</v>
      </c>
      <c r="D7" s="20">
        <v>3213</v>
      </c>
      <c r="E7" s="20">
        <v>3213</v>
      </c>
      <c r="F7" s="20" t="s">
        <v>66</v>
      </c>
      <c r="G7" s="34" t="s">
        <v>13</v>
      </c>
      <c r="H7" s="34" t="s">
        <v>13</v>
      </c>
      <c r="I7" s="34" t="s">
        <v>13</v>
      </c>
      <c r="J7" s="34" t="s">
        <v>13</v>
      </c>
      <c r="K7" s="34" t="s">
        <v>13</v>
      </c>
      <c r="L7" s="34" t="s">
        <v>13</v>
      </c>
      <c r="M7" s="34" t="s">
        <v>13</v>
      </c>
      <c r="N7" s="34" t="s">
        <v>13</v>
      </c>
      <c r="O7" s="34" t="s">
        <v>13</v>
      </c>
      <c r="P7" s="34" t="s">
        <v>13</v>
      </c>
      <c r="Q7" s="34" t="s">
        <v>13</v>
      </c>
      <c r="R7" s="34" t="s">
        <v>13</v>
      </c>
      <c r="S7" s="34" t="s">
        <v>13</v>
      </c>
      <c r="T7" s="34" t="s">
        <v>13</v>
      </c>
      <c r="U7" s="34" t="s">
        <v>90</v>
      </c>
      <c r="V7" s="34" t="s">
        <v>91</v>
      </c>
      <c r="W7" s="34" t="s">
        <v>92</v>
      </c>
      <c r="X7" s="34" t="s">
        <v>91</v>
      </c>
      <c r="Y7" s="34" t="s">
        <v>92</v>
      </c>
      <c r="Z7" s="35" t="s">
        <v>29</v>
      </c>
      <c r="AA7" s="35" t="s">
        <v>67</v>
      </c>
      <c r="AB7" s="35" t="s">
        <v>68</v>
      </c>
      <c r="AC7" s="35" t="s">
        <v>69</v>
      </c>
      <c r="AD7" s="20">
        <v>2000</v>
      </c>
      <c r="AE7" s="20">
        <v>2600</v>
      </c>
      <c r="AF7" s="20">
        <v>462.54</v>
      </c>
      <c r="AG7" s="20">
        <v>462.54</v>
      </c>
      <c r="AH7" s="20">
        <v>2037</v>
      </c>
      <c r="AI7" s="20">
        <v>3800</v>
      </c>
      <c r="AJ7" s="20">
        <v>1550</v>
      </c>
      <c r="AK7" s="20">
        <v>462.54</v>
      </c>
      <c r="AL7" s="20">
        <v>462.54</v>
      </c>
      <c r="AM7" s="20">
        <v>2200</v>
      </c>
      <c r="AN7" s="20">
        <v>462.54</v>
      </c>
      <c r="AO7" s="20">
        <v>2300</v>
      </c>
      <c r="AP7" s="20">
        <v>2300</v>
      </c>
      <c r="AQ7" s="20">
        <v>3000</v>
      </c>
      <c r="AR7" s="20">
        <v>1937</v>
      </c>
      <c r="AS7" s="20">
        <v>2200</v>
      </c>
      <c r="AT7" s="20">
        <v>1725</v>
      </c>
      <c r="AU7" s="20">
        <v>3000</v>
      </c>
      <c r="AV7" s="20">
        <v>462.54</v>
      </c>
      <c r="AW7" s="20">
        <v>3470</v>
      </c>
      <c r="AX7" s="19"/>
      <c r="AY7" s="19"/>
      <c r="AZ7" s="19"/>
      <c r="BA7" s="19"/>
      <c r="BB7" s="19"/>
      <c r="BC7" s="5"/>
      <c r="BD7" s="5"/>
      <c r="BE7" s="5"/>
      <c r="BF7" s="5"/>
    </row>
    <row r="8" spans="1:58" s="1" customFormat="1" ht="38.15" customHeight="1" x14ac:dyDescent="0.35">
      <c r="A8" s="31" t="s">
        <v>3</v>
      </c>
      <c r="B8" s="32">
        <v>206</v>
      </c>
      <c r="C8" s="33" t="s">
        <v>12</v>
      </c>
      <c r="D8" s="20">
        <v>2490</v>
      </c>
      <c r="E8" s="20">
        <v>2490</v>
      </c>
      <c r="F8" s="20" t="s">
        <v>66</v>
      </c>
      <c r="G8" s="34" t="s">
        <v>13</v>
      </c>
      <c r="H8" s="34" t="s">
        <v>13</v>
      </c>
      <c r="I8" s="34" t="s">
        <v>13</v>
      </c>
      <c r="J8" s="34" t="s">
        <v>13</v>
      </c>
      <c r="K8" s="34" t="s">
        <v>13</v>
      </c>
      <c r="L8" s="34" t="s">
        <v>13</v>
      </c>
      <c r="M8" s="34" t="s">
        <v>13</v>
      </c>
      <c r="N8" s="34" t="s">
        <v>13</v>
      </c>
      <c r="O8" s="34" t="s">
        <v>13</v>
      </c>
      <c r="P8" s="34" t="s">
        <v>13</v>
      </c>
      <c r="Q8" s="34" t="s">
        <v>13</v>
      </c>
      <c r="R8" s="34" t="s">
        <v>13</v>
      </c>
      <c r="S8" s="34" t="s">
        <v>13</v>
      </c>
      <c r="T8" s="34" t="s">
        <v>13</v>
      </c>
      <c r="U8" s="34" t="s">
        <v>90</v>
      </c>
      <c r="V8" s="34" t="s">
        <v>91</v>
      </c>
      <c r="W8" s="34" t="s">
        <v>92</v>
      </c>
      <c r="X8" s="34" t="s">
        <v>91</v>
      </c>
      <c r="Y8" s="34" t="s">
        <v>92</v>
      </c>
      <c r="Z8" s="35" t="s">
        <v>29</v>
      </c>
      <c r="AA8" s="35" t="s">
        <v>67</v>
      </c>
      <c r="AB8" s="35" t="s">
        <v>68</v>
      </c>
      <c r="AC8" s="35" t="s">
        <v>69</v>
      </c>
      <c r="AD8" s="20">
        <v>1850</v>
      </c>
      <c r="AE8" s="20">
        <v>2600</v>
      </c>
      <c r="AF8" s="20">
        <v>462.54</v>
      </c>
      <c r="AG8" s="20">
        <v>462.54</v>
      </c>
      <c r="AH8" s="20">
        <v>1855</v>
      </c>
      <c r="AI8" s="20">
        <v>3800</v>
      </c>
      <c r="AJ8" s="20">
        <v>1450</v>
      </c>
      <c r="AK8" s="20">
        <v>462.54</v>
      </c>
      <c r="AL8" s="20">
        <v>462.54</v>
      </c>
      <c r="AM8" s="20">
        <v>2200</v>
      </c>
      <c r="AN8" s="20">
        <v>462.54</v>
      </c>
      <c r="AO8" s="20">
        <v>2000</v>
      </c>
      <c r="AP8" s="20">
        <v>2300</v>
      </c>
      <c r="AQ8" s="20">
        <v>3000</v>
      </c>
      <c r="AR8" s="20">
        <v>1755</v>
      </c>
      <c r="AS8" s="20">
        <v>2200</v>
      </c>
      <c r="AT8" s="20">
        <v>1525</v>
      </c>
      <c r="AU8" s="20">
        <v>3000</v>
      </c>
      <c r="AV8" s="20">
        <v>462.54</v>
      </c>
      <c r="AW8" s="20">
        <v>4588</v>
      </c>
      <c r="AX8" s="19"/>
      <c r="AY8" s="19"/>
      <c r="AZ8" s="19"/>
      <c r="BA8" s="19"/>
      <c r="BB8" s="19"/>
      <c r="BC8" s="5"/>
      <c r="BD8" s="5"/>
      <c r="BE8" s="5"/>
      <c r="BF8" s="5"/>
    </row>
    <row r="9" spans="1:58" s="1" customFormat="1" ht="38.15" customHeight="1" x14ac:dyDescent="0.35">
      <c r="A9" s="31" t="s">
        <v>3</v>
      </c>
      <c r="B9" s="32">
        <v>202</v>
      </c>
      <c r="C9" s="33" t="s">
        <v>24</v>
      </c>
      <c r="D9" s="20">
        <v>2490</v>
      </c>
      <c r="E9" s="20">
        <v>2490</v>
      </c>
      <c r="F9" s="20" t="s">
        <v>66</v>
      </c>
      <c r="G9" s="34" t="s">
        <v>13</v>
      </c>
      <c r="H9" s="34" t="s">
        <v>13</v>
      </c>
      <c r="I9" s="34" t="s">
        <v>13</v>
      </c>
      <c r="J9" s="34" t="s">
        <v>13</v>
      </c>
      <c r="K9" s="34" t="s">
        <v>13</v>
      </c>
      <c r="L9" s="34" t="s">
        <v>13</v>
      </c>
      <c r="M9" s="34" t="s">
        <v>13</v>
      </c>
      <c r="N9" s="34" t="s">
        <v>13</v>
      </c>
      <c r="O9" s="34" t="s">
        <v>13</v>
      </c>
      <c r="P9" s="34" t="s">
        <v>13</v>
      </c>
      <c r="Q9" s="34" t="s">
        <v>13</v>
      </c>
      <c r="R9" s="34" t="s">
        <v>13</v>
      </c>
      <c r="S9" s="34" t="s">
        <v>13</v>
      </c>
      <c r="T9" s="34" t="s">
        <v>13</v>
      </c>
      <c r="U9" s="34" t="s">
        <v>90</v>
      </c>
      <c r="V9" s="34" t="s">
        <v>91</v>
      </c>
      <c r="W9" s="34" t="s">
        <v>92</v>
      </c>
      <c r="X9" s="34" t="s">
        <v>91</v>
      </c>
      <c r="Y9" s="34" t="s">
        <v>92</v>
      </c>
      <c r="Z9" s="35" t="s">
        <v>29</v>
      </c>
      <c r="AA9" s="35" t="s">
        <v>67</v>
      </c>
      <c r="AB9" s="35" t="s">
        <v>68</v>
      </c>
      <c r="AC9" s="35" t="s">
        <v>69</v>
      </c>
      <c r="AD9" s="20">
        <v>2000</v>
      </c>
      <c r="AE9" s="20">
        <v>2600</v>
      </c>
      <c r="AF9" s="20">
        <v>462.54</v>
      </c>
      <c r="AG9" s="20">
        <v>462.54</v>
      </c>
      <c r="AH9" s="20">
        <v>2037</v>
      </c>
      <c r="AI9" s="20">
        <v>3800</v>
      </c>
      <c r="AJ9" s="20">
        <v>1550</v>
      </c>
      <c r="AK9" s="20">
        <v>462.54</v>
      </c>
      <c r="AL9" s="20">
        <v>462.54</v>
      </c>
      <c r="AM9" s="20">
        <v>2200</v>
      </c>
      <c r="AN9" s="20">
        <v>462.54</v>
      </c>
      <c r="AO9" s="20">
        <v>2300</v>
      </c>
      <c r="AP9" s="20">
        <v>2300</v>
      </c>
      <c r="AQ9" s="20">
        <v>3000</v>
      </c>
      <c r="AR9" s="20">
        <v>1937</v>
      </c>
      <c r="AS9" s="20">
        <v>2200</v>
      </c>
      <c r="AT9" s="20">
        <v>1725</v>
      </c>
      <c r="AU9" s="20">
        <v>3000</v>
      </c>
      <c r="AV9" s="20">
        <v>462.54</v>
      </c>
      <c r="AW9" s="20">
        <v>5705</v>
      </c>
      <c r="AX9" s="19"/>
      <c r="AY9" s="19"/>
      <c r="AZ9" s="19"/>
      <c r="BA9" s="19"/>
      <c r="BB9" s="19"/>
      <c r="BC9" s="5"/>
      <c r="BD9" s="5"/>
      <c r="BE9" s="5"/>
      <c r="BF9" s="5"/>
    </row>
    <row r="10" spans="1:58" s="1" customFormat="1" ht="38.15" customHeight="1" x14ac:dyDescent="0.35">
      <c r="A10" s="31" t="s">
        <v>22</v>
      </c>
      <c r="B10" s="32">
        <v>801</v>
      </c>
      <c r="C10" s="33" t="s">
        <v>23</v>
      </c>
      <c r="D10" s="20">
        <v>1370</v>
      </c>
      <c r="E10" s="20">
        <v>1370</v>
      </c>
      <c r="F10" s="20" t="s">
        <v>66</v>
      </c>
      <c r="G10" s="34" t="s">
        <v>13</v>
      </c>
      <c r="H10" s="34" t="s">
        <v>13</v>
      </c>
      <c r="I10" s="34" t="s">
        <v>13</v>
      </c>
      <c r="J10" s="34" t="s">
        <v>13</v>
      </c>
      <c r="K10" s="34" t="s">
        <v>13</v>
      </c>
      <c r="L10" s="34" t="s">
        <v>13</v>
      </c>
      <c r="M10" s="34" t="s">
        <v>13</v>
      </c>
      <c r="N10" s="34" t="s">
        <v>13</v>
      </c>
      <c r="O10" s="34" t="s">
        <v>13</v>
      </c>
      <c r="P10" s="34" t="s">
        <v>13</v>
      </c>
      <c r="Q10" s="34" t="s">
        <v>13</v>
      </c>
      <c r="R10" s="34" t="s">
        <v>13</v>
      </c>
      <c r="S10" s="34" t="s">
        <v>13</v>
      </c>
      <c r="T10" s="34" t="s">
        <v>13</v>
      </c>
      <c r="U10" s="34" t="s">
        <v>90</v>
      </c>
      <c r="V10" s="34" t="s">
        <v>91</v>
      </c>
      <c r="W10" s="34" t="s">
        <v>92</v>
      </c>
      <c r="X10" s="34" t="s">
        <v>91</v>
      </c>
      <c r="Y10" s="34" t="s">
        <v>92</v>
      </c>
      <c r="Z10" s="35" t="s">
        <v>29</v>
      </c>
      <c r="AA10" s="35" t="s">
        <v>67</v>
      </c>
      <c r="AB10" s="35" t="s">
        <v>68</v>
      </c>
      <c r="AC10" s="35" t="s">
        <v>69</v>
      </c>
      <c r="AD10" s="20">
        <v>525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450</v>
      </c>
      <c r="AK10" s="20">
        <v>0</v>
      </c>
      <c r="AL10" s="20">
        <v>0</v>
      </c>
      <c r="AM10" s="20">
        <v>0</v>
      </c>
      <c r="AN10" s="20">
        <v>0</v>
      </c>
      <c r="AO10" s="20">
        <v>420</v>
      </c>
      <c r="AP10" s="20">
        <v>2300</v>
      </c>
      <c r="AQ10" s="20">
        <v>3000</v>
      </c>
      <c r="AR10" s="20">
        <v>0</v>
      </c>
      <c r="AS10" s="20">
        <v>2200</v>
      </c>
      <c r="AT10" s="20">
        <v>0</v>
      </c>
      <c r="AU10" s="20">
        <v>0</v>
      </c>
      <c r="AV10" s="20">
        <v>200</v>
      </c>
      <c r="AW10" s="20">
        <v>500</v>
      </c>
      <c r="AX10" s="19"/>
      <c r="AY10" s="19"/>
      <c r="AZ10" s="19"/>
      <c r="BA10" s="19"/>
      <c r="BB10" s="19"/>
      <c r="BC10" s="5"/>
      <c r="BD10" s="5"/>
      <c r="BE10" s="5"/>
      <c r="BF10" s="5"/>
    </row>
    <row r="11" spans="1:58" s="1" customFormat="1" ht="30" customHeight="1" x14ac:dyDescent="0.35">
      <c r="A11" s="21" t="s">
        <v>190</v>
      </c>
      <c r="B11" s="22"/>
      <c r="C11" s="6"/>
      <c r="D11" s="23"/>
      <c r="E11" s="23"/>
      <c r="F11" s="23" t="s">
        <v>42</v>
      </c>
      <c r="G11" s="13" t="s">
        <v>13</v>
      </c>
      <c r="H11" s="13" t="s">
        <v>13</v>
      </c>
      <c r="I11" s="13" t="s">
        <v>13</v>
      </c>
      <c r="J11" s="13" t="s">
        <v>13</v>
      </c>
      <c r="K11" s="13" t="s">
        <v>13</v>
      </c>
      <c r="L11" s="13" t="s">
        <v>13</v>
      </c>
      <c r="M11" s="13" t="s">
        <v>13</v>
      </c>
      <c r="N11" s="13" t="s">
        <v>13</v>
      </c>
      <c r="O11" s="13" t="s">
        <v>13</v>
      </c>
      <c r="P11" s="13" t="s">
        <v>13</v>
      </c>
      <c r="Q11" s="13" t="s">
        <v>13</v>
      </c>
      <c r="R11" s="13" t="s">
        <v>13</v>
      </c>
      <c r="S11" s="13" t="s">
        <v>13</v>
      </c>
      <c r="T11" s="13" t="s">
        <v>13</v>
      </c>
      <c r="U11" s="24" t="s">
        <v>89</v>
      </c>
      <c r="V11" s="25" t="s">
        <v>93</v>
      </c>
      <c r="W11" s="25" t="s">
        <v>94</v>
      </c>
      <c r="X11" s="25" t="s">
        <v>93</v>
      </c>
      <c r="Y11" s="25" t="s">
        <v>94</v>
      </c>
      <c r="Z11" s="26" t="s">
        <v>27</v>
      </c>
      <c r="AA11" s="26" t="s">
        <v>86</v>
      </c>
      <c r="AB11" s="26" t="s">
        <v>87</v>
      </c>
      <c r="AC11" s="26" t="s">
        <v>88</v>
      </c>
      <c r="AD11" s="8" t="s">
        <v>14</v>
      </c>
      <c r="AE11" s="8" t="s">
        <v>14</v>
      </c>
      <c r="AF11" s="8" t="s">
        <v>14</v>
      </c>
      <c r="AG11" s="8" t="s">
        <v>14</v>
      </c>
      <c r="AH11" s="8" t="s">
        <v>14</v>
      </c>
      <c r="AI11" s="8" t="s">
        <v>14</v>
      </c>
      <c r="AJ11" s="8" t="s">
        <v>14</v>
      </c>
      <c r="AK11" s="8" t="s">
        <v>14</v>
      </c>
      <c r="AL11" s="8" t="s">
        <v>14</v>
      </c>
      <c r="AM11" s="8" t="s">
        <v>14</v>
      </c>
      <c r="AN11" s="8" t="s">
        <v>14</v>
      </c>
      <c r="AO11" s="8" t="s">
        <v>14</v>
      </c>
      <c r="AP11" s="8" t="s">
        <v>14</v>
      </c>
      <c r="AQ11" s="8" t="s">
        <v>14</v>
      </c>
      <c r="AR11" s="8" t="s">
        <v>14</v>
      </c>
      <c r="AS11" s="8" t="s">
        <v>14</v>
      </c>
      <c r="AT11" s="8" t="s">
        <v>14</v>
      </c>
      <c r="AU11" s="8" t="s">
        <v>14</v>
      </c>
      <c r="AV11" s="23"/>
      <c r="AW11" s="27"/>
      <c r="AX11" s="19"/>
      <c r="AY11" s="19"/>
      <c r="AZ11" s="19"/>
      <c r="BA11" s="19"/>
      <c r="BB11" s="19"/>
      <c r="BC11" s="5"/>
      <c r="BD11" s="5"/>
      <c r="BE11" s="5"/>
      <c r="BF11" s="5"/>
    </row>
    <row r="12" spans="1:58" s="1" customFormat="1" ht="38.15" customHeight="1" x14ac:dyDescent="0.35">
      <c r="A12" s="36" t="s">
        <v>95</v>
      </c>
      <c r="B12" s="37">
        <v>3</v>
      </c>
      <c r="C12" s="38" t="s">
        <v>65</v>
      </c>
      <c r="D12" s="20">
        <v>222119.0969230769</v>
      </c>
      <c r="E12" s="20">
        <v>222119.0969230769</v>
      </c>
      <c r="F12" s="35" t="s">
        <v>42</v>
      </c>
      <c r="G12" s="20">
        <v>182774.26080151834</v>
      </c>
      <c r="H12" s="20">
        <f>G12</f>
        <v>182774.26080151834</v>
      </c>
      <c r="I12" s="20">
        <f t="shared" ref="I12:I43" si="0">G12</f>
        <v>182774.26080151834</v>
      </c>
      <c r="J12" s="20">
        <f t="shared" ref="J12:J43" si="1">G12</f>
        <v>182774.26080151834</v>
      </c>
      <c r="K12" s="20">
        <f t="shared" ref="K12:K43" si="2">G12</f>
        <v>182774.26080151834</v>
      </c>
      <c r="L12" s="20">
        <f t="shared" ref="L12:L43" si="3">G12</f>
        <v>182774.26080151834</v>
      </c>
      <c r="M12" s="39">
        <f t="shared" ref="M12:M43" si="4">G12</f>
        <v>182774.26080151834</v>
      </c>
      <c r="N12" s="20">
        <f t="shared" ref="N12:N43" si="5">G12</f>
        <v>182774.26080151834</v>
      </c>
      <c r="O12" s="20">
        <f t="shared" ref="O12:O43" si="6">G12</f>
        <v>182774.26080151834</v>
      </c>
      <c r="P12" s="20">
        <f t="shared" ref="P12:P43" si="7">G12</f>
        <v>182774.26080151834</v>
      </c>
      <c r="Q12" s="20">
        <f t="shared" ref="Q12:Q43" si="8">G12</f>
        <v>182774.26080151834</v>
      </c>
      <c r="R12" s="40">
        <f t="shared" ref="R12:R43" si="9">G12</f>
        <v>182774.26080151834</v>
      </c>
      <c r="S12" s="20">
        <f t="shared" ref="S12:S43" si="10">G12</f>
        <v>182774.26080151834</v>
      </c>
      <c r="T12" s="20">
        <f t="shared" ref="T12:T43" si="11">G12</f>
        <v>182774.26080151834</v>
      </c>
      <c r="U12" s="20">
        <f t="shared" ref="U12:U43" si="12">G12*0.9</f>
        <v>164496.8347213665</v>
      </c>
      <c r="V12" s="20">
        <f t="shared" ref="V12:V43" si="13">G12*1.5</f>
        <v>274161.3912022775</v>
      </c>
      <c r="W12" s="20">
        <f t="shared" ref="W12:W43" si="14">G12*1.15</f>
        <v>210190.39992174608</v>
      </c>
      <c r="X12" s="20">
        <f t="shared" ref="X12:X43" si="15">G12*1.5</f>
        <v>274161.3912022775</v>
      </c>
      <c r="Y12" s="20">
        <f t="shared" ref="Y12:Y43" si="16">G12*1.15</f>
        <v>210190.39992174608</v>
      </c>
      <c r="Z12" s="20">
        <f>D12*0.85</f>
        <v>188801.23238461534</v>
      </c>
      <c r="AA12" s="35">
        <f>D12*0.88</f>
        <v>195464.80529230766</v>
      </c>
      <c r="AB12" s="35">
        <f>D12*0.75</f>
        <v>166589.32269230767</v>
      </c>
      <c r="AC12" s="35">
        <f>D12*0.6</f>
        <v>133271.45815384612</v>
      </c>
      <c r="AD12" s="34" t="s">
        <v>14</v>
      </c>
      <c r="AE12" s="34" t="s">
        <v>14</v>
      </c>
      <c r="AF12" s="34" t="s">
        <v>14</v>
      </c>
      <c r="AG12" s="34" t="s">
        <v>14</v>
      </c>
      <c r="AH12" s="34" t="s">
        <v>14</v>
      </c>
      <c r="AI12" s="34" t="s">
        <v>14</v>
      </c>
      <c r="AJ12" s="34" t="s">
        <v>14</v>
      </c>
      <c r="AK12" s="34" t="s">
        <v>14</v>
      </c>
      <c r="AL12" s="34" t="s">
        <v>14</v>
      </c>
      <c r="AM12" s="34" t="s">
        <v>14</v>
      </c>
      <c r="AN12" s="34" t="s">
        <v>14</v>
      </c>
      <c r="AO12" s="34" t="s">
        <v>14</v>
      </c>
      <c r="AP12" s="34" t="s">
        <v>14</v>
      </c>
      <c r="AQ12" s="34" t="s">
        <v>14</v>
      </c>
      <c r="AR12" s="34" t="s">
        <v>14</v>
      </c>
      <c r="AS12" s="34" t="s">
        <v>14</v>
      </c>
      <c r="AT12" s="34" t="s">
        <v>14</v>
      </c>
      <c r="AU12" s="34" t="s">
        <v>14</v>
      </c>
      <c r="AV12" s="20">
        <f>G12*0.85</f>
        <v>155358.12168129059</v>
      </c>
      <c r="AW12" s="20">
        <f>G12*1.5</f>
        <v>274161.3912022775</v>
      </c>
      <c r="AX12" s="19"/>
      <c r="AY12" s="19"/>
      <c r="AZ12" s="19"/>
      <c r="BA12" s="19"/>
      <c r="BB12" s="19"/>
      <c r="BC12" s="5"/>
      <c r="BD12" s="5"/>
      <c r="BE12" s="5"/>
      <c r="BF12" s="5"/>
    </row>
    <row r="13" spans="1:58" s="1" customFormat="1" ht="38.15" customHeight="1" x14ac:dyDescent="0.35">
      <c r="A13" s="36" t="s">
        <v>53</v>
      </c>
      <c r="B13" s="37">
        <v>4</v>
      </c>
      <c r="C13" s="38" t="s">
        <v>65</v>
      </c>
      <c r="D13" s="20">
        <v>184840.29199999999</v>
      </c>
      <c r="E13" s="20">
        <v>184840.29199999999</v>
      </c>
      <c r="F13" s="35" t="s">
        <v>42</v>
      </c>
      <c r="G13" s="20">
        <v>153226.42407314992</v>
      </c>
      <c r="H13" s="20">
        <f t="shared" ref="H13:H76" si="17">G13</f>
        <v>153226.42407314992</v>
      </c>
      <c r="I13" s="20">
        <f t="shared" si="0"/>
        <v>153226.42407314992</v>
      </c>
      <c r="J13" s="20">
        <f t="shared" si="1"/>
        <v>153226.42407314992</v>
      </c>
      <c r="K13" s="20">
        <f t="shared" si="2"/>
        <v>153226.42407314992</v>
      </c>
      <c r="L13" s="20">
        <f t="shared" si="3"/>
        <v>153226.42407314992</v>
      </c>
      <c r="M13" s="39">
        <f t="shared" si="4"/>
        <v>153226.42407314992</v>
      </c>
      <c r="N13" s="20">
        <f t="shared" si="5"/>
        <v>153226.42407314992</v>
      </c>
      <c r="O13" s="20">
        <f t="shared" si="6"/>
        <v>153226.42407314992</v>
      </c>
      <c r="P13" s="20">
        <f t="shared" si="7"/>
        <v>153226.42407314992</v>
      </c>
      <c r="Q13" s="20">
        <f t="shared" si="8"/>
        <v>153226.42407314992</v>
      </c>
      <c r="R13" s="40">
        <f t="shared" si="9"/>
        <v>153226.42407314992</v>
      </c>
      <c r="S13" s="20">
        <f t="shared" si="10"/>
        <v>153226.42407314992</v>
      </c>
      <c r="T13" s="20">
        <f t="shared" si="11"/>
        <v>153226.42407314992</v>
      </c>
      <c r="U13" s="20">
        <f t="shared" si="12"/>
        <v>137903.78166583492</v>
      </c>
      <c r="V13" s="20">
        <f t="shared" si="13"/>
        <v>229839.63610972487</v>
      </c>
      <c r="W13" s="20">
        <f t="shared" si="14"/>
        <v>176210.3876841224</v>
      </c>
      <c r="X13" s="20">
        <f t="shared" si="15"/>
        <v>229839.63610972487</v>
      </c>
      <c r="Y13" s="20">
        <f t="shared" si="16"/>
        <v>176210.3876841224</v>
      </c>
      <c r="Z13" s="20">
        <f t="shared" ref="Z13:Z76" si="18">D13*0.85</f>
        <v>157114.24819999997</v>
      </c>
      <c r="AA13" s="35">
        <f t="shared" ref="AA13:AA76" si="19">D13*0.88</f>
        <v>162659.45695999998</v>
      </c>
      <c r="AB13" s="35">
        <f t="shared" ref="AB13:AB76" si="20">D13*0.75</f>
        <v>138630.21899999998</v>
      </c>
      <c r="AC13" s="35">
        <f t="shared" ref="AC13:AC76" si="21">D13*0.6</f>
        <v>110904.17519999998</v>
      </c>
      <c r="AD13" s="34" t="s">
        <v>14</v>
      </c>
      <c r="AE13" s="34" t="s">
        <v>14</v>
      </c>
      <c r="AF13" s="34" t="s">
        <v>14</v>
      </c>
      <c r="AG13" s="34" t="s">
        <v>14</v>
      </c>
      <c r="AH13" s="34" t="s">
        <v>14</v>
      </c>
      <c r="AI13" s="34" t="s">
        <v>14</v>
      </c>
      <c r="AJ13" s="34" t="s">
        <v>14</v>
      </c>
      <c r="AK13" s="34" t="s">
        <v>14</v>
      </c>
      <c r="AL13" s="34" t="s">
        <v>14</v>
      </c>
      <c r="AM13" s="34" t="s">
        <v>14</v>
      </c>
      <c r="AN13" s="34" t="s">
        <v>14</v>
      </c>
      <c r="AO13" s="34" t="s">
        <v>14</v>
      </c>
      <c r="AP13" s="34" t="s">
        <v>14</v>
      </c>
      <c r="AQ13" s="34" t="s">
        <v>14</v>
      </c>
      <c r="AR13" s="34" t="s">
        <v>14</v>
      </c>
      <c r="AS13" s="34" t="s">
        <v>14</v>
      </c>
      <c r="AT13" s="34" t="s">
        <v>14</v>
      </c>
      <c r="AU13" s="34" t="s">
        <v>14</v>
      </c>
      <c r="AV13" s="20">
        <f t="shared" ref="AV13:AV76" si="22">G13*0.85</f>
        <v>130242.46046217742</v>
      </c>
      <c r="AW13" s="20">
        <f t="shared" ref="AW13:AW76" si="23">G13*1.5</f>
        <v>229839.63610972487</v>
      </c>
      <c r="AX13" s="41"/>
      <c r="AY13" s="41"/>
      <c r="AZ13" s="41"/>
      <c r="BA13" s="41"/>
      <c r="BB13" s="41"/>
    </row>
    <row r="14" spans="1:58" s="1" customFormat="1" ht="38.15" customHeight="1" x14ac:dyDescent="0.35">
      <c r="A14" s="36" t="s">
        <v>96</v>
      </c>
      <c r="B14" s="37">
        <v>40</v>
      </c>
      <c r="C14" s="38" t="s">
        <v>65</v>
      </c>
      <c r="D14" s="20">
        <v>101620.72</v>
      </c>
      <c r="E14" s="20">
        <v>101620.72</v>
      </c>
      <c r="F14" s="35" t="s">
        <v>42</v>
      </c>
      <c r="G14" s="20">
        <v>71825.669996644967</v>
      </c>
      <c r="H14" s="20">
        <f t="shared" si="17"/>
        <v>71825.669996644967</v>
      </c>
      <c r="I14" s="20">
        <f t="shared" si="0"/>
        <v>71825.669996644967</v>
      </c>
      <c r="J14" s="20">
        <f t="shared" si="1"/>
        <v>71825.669996644967</v>
      </c>
      <c r="K14" s="20">
        <f t="shared" si="2"/>
        <v>71825.669996644967</v>
      </c>
      <c r="L14" s="20">
        <f t="shared" si="3"/>
        <v>71825.669996644967</v>
      </c>
      <c r="M14" s="39">
        <f t="shared" si="4"/>
        <v>71825.669996644967</v>
      </c>
      <c r="N14" s="20">
        <f t="shared" si="5"/>
        <v>71825.669996644967</v>
      </c>
      <c r="O14" s="20">
        <f t="shared" si="6"/>
        <v>71825.669996644967</v>
      </c>
      <c r="P14" s="20">
        <f t="shared" si="7"/>
        <v>71825.669996644967</v>
      </c>
      <c r="Q14" s="20">
        <f t="shared" si="8"/>
        <v>71825.669996644967</v>
      </c>
      <c r="R14" s="40">
        <f t="shared" si="9"/>
        <v>71825.669996644967</v>
      </c>
      <c r="S14" s="20">
        <f t="shared" si="10"/>
        <v>71825.669996644967</v>
      </c>
      <c r="T14" s="20">
        <f t="shared" si="11"/>
        <v>71825.669996644967</v>
      </c>
      <c r="U14" s="20">
        <f t="shared" si="12"/>
        <v>64643.102996980473</v>
      </c>
      <c r="V14" s="20">
        <f t="shared" si="13"/>
        <v>107738.50499496746</v>
      </c>
      <c r="W14" s="20">
        <f t="shared" si="14"/>
        <v>82599.520496141704</v>
      </c>
      <c r="X14" s="20">
        <f t="shared" si="15"/>
        <v>107738.50499496746</v>
      </c>
      <c r="Y14" s="20">
        <f t="shared" si="16"/>
        <v>82599.520496141704</v>
      </c>
      <c r="Z14" s="20">
        <f t="shared" si="18"/>
        <v>86377.611999999994</v>
      </c>
      <c r="AA14" s="35">
        <f t="shared" si="19"/>
        <v>89426.233600000007</v>
      </c>
      <c r="AB14" s="35">
        <f t="shared" si="20"/>
        <v>76215.540000000008</v>
      </c>
      <c r="AC14" s="35">
        <f t="shared" si="21"/>
        <v>60972.432000000001</v>
      </c>
      <c r="AD14" s="34" t="s">
        <v>14</v>
      </c>
      <c r="AE14" s="34" t="s">
        <v>14</v>
      </c>
      <c r="AF14" s="34" t="s">
        <v>14</v>
      </c>
      <c r="AG14" s="34" t="s">
        <v>14</v>
      </c>
      <c r="AH14" s="34" t="s">
        <v>14</v>
      </c>
      <c r="AI14" s="34" t="s">
        <v>14</v>
      </c>
      <c r="AJ14" s="34" t="s">
        <v>14</v>
      </c>
      <c r="AK14" s="34" t="s">
        <v>14</v>
      </c>
      <c r="AL14" s="34" t="s">
        <v>14</v>
      </c>
      <c r="AM14" s="34" t="s">
        <v>14</v>
      </c>
      <c r="AN14" s="34" t="s">
        <v>14</v>
      </c>
      <c r="AO14" s="34" t="s">
        <v>14</v>
      </c>
      <c r="AP14" s="34" t="s">
        <v>14</v>
      </c>
      <c r="AQ14" s="34" t="s">
        <v>14</v>
      </c>
      <c r="AR14" s="34" t="s">
        <v>14</v>
      </c>
      <c r="AS14" s="34" t="s">
        <v>14</v>
      </c>
      <c r="AT14" s="34" t="s">
        <v>14</v>
      </c>
      <c r="AU14" s="34" t="s">
        <v>14</v>
      </c>
      <c r="AV14" s="20">
        <f t="shared" si="22"/>
        <v>61051.819497148223</v>
      </c>
      <c r="AW14" s="20">
        <f t="shared" si="23"/>
        <v>107738.50499496746</v>
      </c>
      <c r="AX14" s="41"/>
      <c r="AY14" s="41"/>
      <c r="AZ14" s="41"/>
      <c r="BA14" s="41"/>
      <c r="BB14" s="41"/>
    </row>
    <row r="15" spans="1:58" s="1" customFormat="1" ht="38.15" customHeight="1" x14ac:dyDescent="0.35">
      <c r="A15" s="36" t="s">
        <v>97</v>
      </c>
      <c r="B15" s="37">
        <v>56</v>
      </c>
      <c r="C15" s="38" t="s">
        <v>65</v>
      </c>
      <c r="D15" s="20">
        <v>39530.071428571428</v>
      </c>
      <c r="E15" s="20">
        <v>39530.071428571428</v>
      </c>
      <c r="F15" s="35" t="s">
        <v>42</v>
      </c>
      <c r="G15" s="20">
        <v>43396.347542665659</v>
      </c>
      <c r="H15" s="20">
        <f t="shared" si="17"/>
        <v>43396.347542665659</v>
      </c>
      <c r="I15" s="20">
        <f t="shared" si="0"/>
        <v>43396.347542665659</v>
      </c>
      <c r="J15" s="20">
        <f t="shared" si="1"/>
        <v>43396.347542665659</v>
      </c>
      <c r="K15" s="20">
        <f t="shared" si="2"/>
        <v>43396.347542665659</v>
      </c>
      <c r="L15" s="20">
        <f t="shared" si="3"/>
        <v>43396.347542665659</v>
      </c>
      <c r="M15" s="39">
        <f t="shared" si="4"/>
        <v>43396.347542665659</v>
      </c>
      <c r="N15" s="20">
        <f t="shared" si="5"/>
        <v>43396.347542665659</v>
      </c>
      <c r="O15" s="20">
        <f t="shared" si="6"/>
        <v>43396.347542665659</v>
      </c>
      <c r="P15" s="20">
        <f t="shared" si="7"/>
        <v>43396.347542665659</v>
      </c>
      <c r="Q15" s="20">
        <f t="shared" si="8"/>
        <v>43396.347542665659</v>
      </c>
      <c r="R15" s="40">
        <f t="shared" si="9"/>
        <v>43396.347542665659</v>
      </c>
      <c r="S15" s="20">
        <f t="shared" si="10"/>
        <v>43396.347542665659</v>
      </c>
      <c r="T15" s="20">
        <f t="shared" si="11"/>
        <v>43396.347542665659</v>
      </c>
      <c r="U15" s="20">
        <f t="shared" si="12"/>
        <v>39056.712788399091</v>
      </c>
      <c r="V15" s="20">
        <f t="shared" si="13"/>
        <v>65094.521313998484</v>
      </c>
      <c r="W15" s="20">
        <f t="shared" si="14"/>
        <v>49905.799674065507</v>
      </c>
      <c r="X15" s="20">
        <f t="shared" si="15"/>
        <v>65094.521313998484</v>
      </c>
      <c r="Y15" s="20">
        <f t="shared" si="16"/>
        <v>49905.799674065507</v>
      </c>
      <c r="Z15" s="20">
        <f t="shared" si="18"/>
        <v>33600.560714285712</v>
      </c>
      <c r="AA15" s="35">
        <f t="shared" si="19"/>
        <v>34786.462857142855</v>
      </c>
      <c r="AB15" s="35">
        <f t="shared" si="20"/>
        <v>29647.553571428572</v>
      </c>
      <c r="AC15" s="35">
        <f t="shared" si="21"/>
        <v>23718.042857142857</v>
      </c>
      <c r="AD15" s="34" t="s">
        <v>14</v>
      </c>
      <c r="AE15" s="34" t="s">
        <v>14</v>
      </c>
      <c r="AF15" s="34" t="s">
        <v>14</v>
      </c>
      <c r="AG15" s="34" t="s">
        <v>14</v>
      </c>
      <c r="AH15" s="34" t="s">
        <v>14</v>
      </c>
      <c r="AI15" s="34" t="s">
        <v>14</v>
      </c>
      <c r="AJ15" s="34" t="s">
        <v>14</v>
      </c>
      <c r="AK15" s="34" t="s">
        <v>14</v>
      </c>
      <c r="AL15" s="34" t="s">
        <v>14</v>
      </c>
      <c r="AM15" s="34" t="s">
        <v>14</v>
      </c>
      <c r="AN15" s="34" t="s">
        <v>14</v>
      </c>
      <c r="AO15" s="34" t="s">
        <v>14</v>
      </c>
      <c r="AP15" s="34" t="s">
        <v>14</v>
      </c>
      <c r="AQ15" s="34" t="s">
        <v>14</v>
      </c>
      <c r="AR15" s="34" t="s">
        <v>14</v>
      </c>
      <c r="AS15" s="34" t="s">
        <v>14</v>
      </c>
      <c r="AT15" s="34" t="s">
        <v>14</v>
      </c>
      <c r="AU15" s="34" t="s">
        <v>14</v>
      </c>
      <c r="AV15" s="20">
        <f t="shared" si="22"/>
        <v>36886.89541126581</v>
      </c>
      <c r="AW15" s="20">
        <f t="shared" si="23"/>
        <v>65094.521313998484</v>
      </c>
      <c r="AX15" s="41"/>
      <c r="AY15" s="41"/>
      <c r="AZ15" s="41"/>
      <c r="BA15" s="41"/>
      <c r="BB15" s="41"/>
    </row>
    <row r="16" spans="1:58" s="1" customFormat="1" ht="38.15" customHeight="1" x14ac:dyDescent="0.35">
      <c r="A16" s="36" t="s">
        <v>98</v>
      </c>
      <c r="B16" s="37">
        <v>57</v>
      </c>
      <c r="C16" s="38" t="s">
        <v>65</v>
      </c>
      <c r="D16" s="20">
        <v>29810.39</v>
      </c>
      <c r="E16" s="20">
        <v>29810.39</v>
      </c>
      <c r="F16" s="35" t="s">
        <v>42</v>
      </c>
      <c r="G16" s="20">
        <v>31985.495640265712</v>
      </c>
      <c r="H16" s="20">
        <f t="shared" si="17"/>
        <v>31985.495640265712</v>
      </c>
      <c r="I16" s="20">
        <f t="shared" si="0"/>
        <v>31985.495640265712</v>
      </c>
      <c r="J16" s="20">
        <f t="shared" si="1"/>
        <v>31985.495640265712</v>
      </c>
      <c r="K16" s="20">
        <f t="shared" si="2"/>
        <v>31985.495640265712</v>
      </c>
      <c r="L16" s="20">
        <f t="shared" si="3"/>
        <v>31985.495640265712</v>
      </c>
      <c r="M16" s="39">
        <f t="shared" si="4"/>
        <v>31985.495640265712</v>
      </c>
      <c r="N16" s="20">
        <f t="shared" si="5"/>
        <v>31985.495640265712</v>
      </c>
      <c r="O16" s="20">
        <f t="shared" si="6"/>
        <v>31985.495640265712</v>
      </c>
      <c r="P16" s="20">
        <f t="shared" si="7"/>
        <v>31985.495640265712</v>
      </c>
      <c r="Q16" s="20">
        <f t="shared" si="8"/>
        <v>31985.495640265712</v>
      </c>
      <c r="R16" s="40">
        <f t="shared" si="9"/>
        <v>31985.495640265712</v>
      </c>
      <c r="S16" s="20">
        <f t="shared" si="10"/>
        <v>31985.495640265712</v>
      </c>
      <c r="T16" s="20">
        <f t="shared" si="11"/>
        <v>31985.495640265712</v>
      </c>
      <c r="U16" s="20">
        <f t="shared" si="12"/>
        <v>28786.946076239143</v>
      </c>
      <c r="V16" s="20">
        <f t="shared" si="13"/>
        <v>47978.243460398568</v>
      </c>
      <c r="W16" s="20">
        <f t="shared" si="14"/>
        <v>36783.319986305563</v>
      </c>
      <c r="X16" s="20">
        <f t="shared" si="15"/>
        <v>47978.243460398568</v>
      </c>
      <c r="Y16" s="20">
        <f t="shared" si="16"/>
        <v>36783.319986305563</v>
      </c>
      <c r="Z16" s="20">
        <f t="shared" si="18"/>
        <v>25338.8315</v>
      </c>
      <c r="AA16" s="35">
        <f t="shared" si="19"/>
        <v>26233.143199999999</v>
      </c>
      <c r="AB16" s="35">
        <f t="shared" si="20"/>
        <v>22357.7925</v>
      </c>
      <c r="AC16" s="35">
        <f t="shared" si="21"/>
        <v>17886.234</v>
      </c>
      <c r="AD16" s="34" t="s">
        <v>14</v>
      </c>
      <c r="AE16" s="34" t="s">
        <v>14</v>
      </c>
      <c r="AF16" s="34" t="s">
        <v>14</v>
      </c>
      <c r="AG16" s="34" t="s">
        <v>14</v>
      </c>
      <c r="AH16" s="34" t="s">
        <v>14</v>
      </c>
      <c r="AI16" s="34" t="s">
        <v>14</v>
      </c>
      <c r="AJ16" s="34" t="s">
        <v>14</v>
      </c>
      <c r="AK16" s="34" t="s">
        <v>14</v>
      </c>
      <c r="AL16" s="34" t="s">
        <v>14</v>
      </c>
      <c r="AM16" s="34" t="s">
        <v>14</v>
      </c>
      <c r="AN16" s="34" t="s">
        <v>14</v>
      </c>
      <c r="AO16" s="34" t="s">
        <v>14</v>
      </c>
      <c r="AP16" s="34" t="s">
        <v>14</v>
      </c>
      <c r="AQ16" s="34" t="s">
        <v>14</v>
      </c>
      <c r="AR16" s="34" t="s">
        <v>14</v>
      </c>
      <c r="AS16" s="34" t="s">
        <v>14</v>
      </c>
      <c r="AT16" s="34" t="s">
        <v>14</v>
      </c>
      <c r="AU16" s="34" t="s">
        <v>14</v>
      </c>
      <c r="AV16" s="20">
        <f t="shared" si="22"/>
        <v>27187.671294225853</v>
      </c>
      <c r="AW16" s="20">
        <f t="shared" si="23"/>
        <v>47978.243460398568</v>
      </c>
      <c r="AX16" s="41"/>
      <c r="AY16" s="41"/>
      <c r="AZ16" s="41"/>
      <c r="BA16" s="41"/>
      <c r="BB16" s="41"/>
    </row>
    <row r="17" spans="1:54" s="1" customFormat="1" ht="38.15" customHeight="1" x14ac:dyDescent="0.35">
      <c r="A17" s="36" t="s">
        <v>99</v>
      </c>
      <c r="B17" s="37">
        <v>91</v>
      </c>
      <c r="C17" s="38" t="s">
        <v>65</v>
      </c>
      <c r="D17" s="20">
        <v>133094.60999999999</v>
      </c>
      <c r="E17" s="20">
        <v>133094.60999999999</v>
      </c>
      <c r="F17" s="35" t="s">
        <v>42</v>
      </c>
      <c r="G17" s="20">
        <v>40045.820478576352</v>
      </c>
      <c r="H17" s="20">
        <f t="shared" si="17"/>
        <v>40045.820478576352</v>
      </c>
      <c r="I17" s="20">
        <f t="shared" si="0"/>
        <v>40045.820478576352</v>
      </c>
      <c r="J17" s="20">
        <f t="shared" si="1"/>
        <v>40045.820478576352</v>
      </c>
      <c r="K17" s="20">
        <f t="shared" si="2"/>
        <v>40045.820478576352</v>
      </c>
      <c r="L17" s="20">
        <f t="shared" si="3"/>
        <v>40045.820478576352</v>
      </c>
      <c r="M17" s="39">
        <f t="shared" si="4"/>
        <v>40045.820478576352</v>
      </c>
      <c r="N17" s="20">
        <f t="shared" si="5"/>
        <v>40045.820478576352</v>
      </c>
      <c r="O17" s="20">
        <f t="shared" si="6"/>
        <v>40045.820478576352</v>
      </c>
      <c r="P17" s="20">
        <f t="shared" si="7"/>
        <v>40045.820478576352</v>
      </c>
      <c r="Q17" s="20">
        <f t="shared" si="8"/>
        <v>40045.820478576352</v>
      </c>
      <c r="R17" s="40">
        <f t="shared" si="9"/>
        <v>40045.820478576352</v>
      </c>
      <c r="S17" s="20">
        <f t="shared" si="10"/>
        <v>40045.820478576352</v>
      </c>
      <c r="T17" s="20">
        <f t="shared" si="11"/>
        <v>40045.820478576352</v>
      </c>
      <c r="U17" s="20">
        <f t="shared" si="12"/>
        <v>36041.238430718717</v>
      </c>
      <c r="V17" s="20">
        <f t="shared" si="13"/>
        <v>60068.730717864528</v>
      </c>
      <c r="W17" s="20">
        <f t="shared" si="14"/>
        <v>46052.693550362805</v>
      </c>
      <c r="X17" s="20">
        <f t="shared" si="15"/>
        <v>60068.730717864528</v>
      </c>
      <c r="Y17" s="20">
        <f t="shared" si="16"/>
        <v>46052.693550362805</v>
      </c>
      <c r="Z17" s="20">
        <f t="shared" si="18"/>
        <v>113130.41849999999</v>
      </c>
      <c r="AA17" s="35">
        <f t="shared" si="19"/>
        <v>117123.25679999999</v>
      </c>
      <c r="AB17" s="35">
        <f t="shared" si="20"/>
        <v>99820.95749999999</v>
      </c>
      <c r="AC17" s="35">
        <f t="shared" si="21"/>
        <v>79856.765999999989</v>
      </c>
      <c r="AD17" s="34" t="s">
        <v>14</v>
      </c>
      <c r="AE17" s="34" t="s">
        <v>14</v>
      </c>
      <c r="AF17" s="34" t="s">
        <v>14</v>
      </c>
      <c r="AG17" s="34" t="s">
        <v>14</v>
      </c>
      <c r="AH17" s="34" t="s">
        <v>14</v>
      </c>
      <c r="AI17" s="34" t="s">
        <v>14</v>
      </c>
      <c r="AJ17" s="34" t="s">
        <v>14</v>
      </c>
      <c r="AK17" s="34" t="s">
        <v>14</v>
      </c>
      <c r="AL17" s="34" t="s">
        <v>14</v>
      </c>
      <c r="AM17" s="34" t="s">
        <v>14</v>
      </c>
      <c r="AN17" s="34" t="s">
        <v>14</v>
      </c>
      <c r="AO17" s="34" t="s">
        <v>14</v>
      </c>
      <c r="AP17" s="34" t="s">
        <v>14</v>
      </c>
      <c r="AQ17" s="34" t="s">
        <v>14</v>
      </c>
      <c r="AR17" s="34" t="s">
        <v>14</v>
      </c>
      <c r="AS17" s="34" t="s">
        <v>14</v>
      </c>
      <c r="AT17" s="34" t="s">
        <v>14</v>
      </c>
      <c r="AU17" s="34" t="s">
        <v>14</v>
      </c>
      <c r="AV17" s="20">
        <f t="shared" si="22"/>
        <v>34038.947406789899</v>
      </c>
      <c r="AW17" s="20">
        <f t="shared" si="23"/>
        <v>60068.730717864528</v>
      </c>
      <c r="AX17" s="41"/>
      <c r="AY17" s="41"/>
      <c r="AZ17" s="41"/>
      <c r="BA17" s="41"/>
      <c r="BB17" s="41"/>
    </row>
    <row r="18" spans="1:54" s="1" customFormat="1" ht="38.15" customHeight="1" x14ac:dyDescent="0.35">
      <c r="A18" s="36" t="s">
        <v>100</v>
      </c>
      <c r="B18" s="37">
        <v>100</v>
      </c>
      <c r="C18" s="38" t="s">
        <v>65</v>
      </c>
      <c r="D18" s="20">
        <v>51545.27</v>
      </c>
      <c r="E18" s="20">
        <v>51545.27</v>
      </c>
      <c r="F18" s="35" t="s">
        <v>42</v>
      </c>
      <c r="G18" s="20">
        <v>43020.165611817312</v>
      </c>
      <c r="H18" s="20">
        <f t="shared" si="17"/>
        <v>43020.165611817312</v>
      </c>
      <c r="I18" s="20">
        <f t="shared" si="0"/>
        <v>43020.165611817312</v>
      </c>
      <c r="J18" s="20">
        <f t="shared" si="1"/>
        <v>43020.165611817312</v>
      </c>
      <c r="K18" s="20">
        <f t="shared" si="2"/>
        <v>43020.165611817312</v>
      </c>
      <c r="L18" s="20">
        <f t="shared" si="3"/>
        <v>43020.165611817312</v>
      </c>
      <c r="M18" s="39">
        <f t="shared" si="4"/>
        <v>43020.165611817312</v>
      </c>
      <c r="N18" s="20">
        <f t="shared" si="5"/>
        <v>43020.165611817312</v>
      </c>
      <c r="O18" s="20">
        <f t="shared" si="6"/>
        <v>43020.165611817312</v>
      </c>
      <c r="P18" s="20">
        <f t="shared" si="7"/>
        <v>43020.165611817312</v>
      </c>
      <c r="Q18" s="20">
        <f t="shared" si="8"/>
        <v>43020.165611817312</v>
      </c>
      <c r="R18" s="40">
        <f t="shared" si="9"/>
        <v>43020.165611817312</v>
      </c>
      <c r="S18" s="20">
        <f t="shared" si="10"/>
        <v>43020.165611817312</v>
      </c>
      <c r="T18" s="20">
        <f t="shared" si="11"/>
        <v>43020.165611817312</v>
      </c>
      <c r="U18" s="20">
        <f t="shared" si="12"/>
        <v>38718.149050635584</v>
      </c>
      <c r="V18" s="20">
        <f t="shared" si="13"/>
        <v>64530.248417725968</v>
      </c>
      <c r="W18" s="20">
        <f t="shared" si="14"/>
        <v>49473.190453589908</v>
      </c>
      <c r="X18" s="20">
        <f t="shared" si="15"/>
        <v>64530.248417725968</v>
      </c>
      <c r="Y18" s="20">
        <f t="shared" si="16"/>
        <v>49473.190453589908</v>
      </c>
      <c r="Z18" s="20">
        <f t="shared" si="18"/>
        <v>43813.479499999994</v>
      </c>
      <c r="AA18" s="35">
        <f t="shared" si="19"/>
        <v>45359.837599999999</v>
      </c>
      <c r="AB18" s="35">
        <f t="shared" si="20"/>
        <v>38658.952499999999</v>
      </c>
      <c r="AC18" s="35">
        <f t="shared" si="21"/>
        <v>30927.161999999997</v>
      </c>
      <c r="AD18" s="34" t="s">
        <v>14</v>
      </c>
      <c r="AE18" s="34" t="s">
        <v>14</v>
      </c>
      <c r="AF18" s="34" t="s">
        <v>14</v>
      </c>
      <c r="AG18" s="34" t="s">
        <v>14</v>
      </c>
      <c r="AH18" s="34" t="s">
        <v>14</v>
      </c>
      <c r="AI18" s="34" t="s">
        <v>14</v>
      </c>
      <c r="AJ18" s="34" t="s">
        <v>14</v>
      </c>
      <c r="AK18" s="34" t="s">
        <v>14</v>
      </c>
      <c r="AL18" s="34" t="s">
        <v>14</v>
      </c>
      <c r="AM18" s="34" t="s">
        <v>14</v>
      </c>
      <c r="AN18" s="34" t="s">
        <v>14</v>
      </c>
      <c r="AO18" s="34" t="s">
        <v>14</v>
      </c>
      <c r="AP18" s="34" t="s">
        <v>14</v>
      </c>
      <c r="AQ18" s="34" t="s">
        <v>14</v>
      </c>
      <c r="AR18" s="34" t="s">
        <v>14</v>
      </c>
      <c r="AS18" s="34" t="s">
        <v>14</v>
      </c>
      <c r="AT18" s="34" t="s">
        <v>14</v>
      </c>
      <c r="AU18" s="34" t="s">
        <v>14</v>
      </c>
      <c r="AV18" s="20">
        <f t="shared" si="22"/>
        <v>36567.140770044716</v>
      </c>
      <c r="AW18" s="20">
        <f t="shared" si="23"/>
        <v>64530.248417725968</v>
      </c>
      <c r="AX18" s="41"/>
      <c r="AY18" s="41"/>
      <c r="AZ18" s="41"/>
      <c r="BA18" s="41"/>
      <c r="BB18" s="41"/>
    </row>
    <row r="19" spans="1:54" s="1" customFormat="1" ht="38.15" customHeight="1" x14ac:dyDescent="0.35">
      <c r="A19" s="36" t="s">
        <v>101</v>
      </c>
      <c r="B19" s="37">
        <v>157</v>
      </c>
      <c r="C19" s="38" t="s">
        <v>65</v>
      </c>
      <c r="D19" s="20">
        <v>64142.8</v>
      </c>
      <c r="E19" s="20">
        <v>64142.8</v>
      </c>
      <c r="F19" s="35" t="s">
        <v>42</v>
      </c>
      <c r="G19" s="20">
        <v>73004.373379969795</v>
      </c>
      <c r="H19" s="20">
        <f t="shared" si="17"/>
        <v>73004.373379969795</v>
      </c>
      <c r="I19" s="20">
        <f t="shared" si="0"/>
        <v>73004.373379969795</v>
      </c>
      <c r="J19" s="20">
        <f t="shared" si="1"/>
        <v>73004.373379969795</v>
      </c>
      <c r="K19" s="20">
        <f t="shared" si="2"/>
        <v>73004.373379969795</v>
      </c>
      <c r="L19" s="20">
        <f t="shared" si="3"/>
        <v>73004.373379969795</v>
      </c>
      <c r="M19" s="39">
        <f t="shared" si="4"/>
        <v>73004.373379969795</v>
      </c>
      <c r="N19" s="20">
        <f t="shared" si="5"/>
        <v>73004.373379969795</v>
      </c>
      <c r="O19" s="20">
        <f t="shared" si="6"/>
        <v>73004.373379969795</v>
      </c>
      <c r="P19" s="20">
        <f t="shared" si="7"/>
        <v>73004.373379969795</v>
      </c>
      <c r="Q19" s="20">
        <f t="shared" si="8"/>
        <v>73004.373379969795</v>
      </c>
      <c r="R19" s="40">
        <f t="shared" si="9"/>
        <v>73004.373379969795</v>
      </c>
      <c r="S19" s="20">
        <f t="shared" si="10"/>
        <v>73004.373379969795</v>
      </c>
      <c r="T19" s="20">
        <f t="shared" si="11"/>
        <v>73004.373379969795</v>
      </c>
      <c r="U19" s="20">
        <f t="shared" si="12"/>
        <v>65703.936041972818</v>
      </c>
      <c r="V19" s="20">
        <f t="shared" si="13"/>
        <v>109506.56006995469</v>
      </c>
      <c r="W19" s="20">
        <f t="shared" si="14"/>
        <v>83955.029386965252</v>
      </c>
      <c r="X19" s="20">
        <f t="shared" si="15"/>
        <v>109506.56006995469</v>
      </c>
      <c r="Y19" s="20">
        <f t="shared" si="16"/>
        <v>83955.029386965252</v>
      </c>
      <c r="Z19" s="20">
        <f t="shared" si="18"/>
        <v>54521.380000000005</v>
      </c>
      <c r="AA19" s="35">
        <f t="shared" si="19"/>
        <v>56445.664000000004</v>
      </c>
      <c r="AB19" s="35">
        <f t="shared" si="20"/>
        <v>48107.100000000006</v>
      </c>
      <c r="AC19" s="35">
        <f t="shared" si="21"/>
        <v>38485.68</v>
      </c>
      <c r="AD19" s="34" t="s">
        <v>14</v>
      </c>
      <c r="AE19" s="34" t="s">
        <v>14</v>
      </c>
      <c r="AF19" s="34" t="s">
        <v>14</v>
      </c>
      <c r="AG19" s="34" t="s">
        <v>14</v>
      </c>
      <c r="AH19" s="34" t="s">
        <v>14</v>
      </c>
      <c r="AI19" s="34" t="s">
        <v>14</v>
      </c>
      <c r="AJ19" s="34" t="s">
        <v>14</v>
      </c>
      <c r="AK19" s="34" t="s">
        <v>14</v>
      </c>
      <c r="AL19" s="34" t="s">
        <v>14</v>
      </c>
      <c r="AM19" s="34" t="s">
        <v>14</v>
      </c>
      <c r="AN19" s="34" t="s">
        <v>14</v>
      </c>
      <c r="AO19" s="34" t="s">
        <v>14</v>
      </c>
      <c r="AP19" s="34" t="s">
        <v>14</v>
      </c>
      <c r="AQ19" s="34" t="s">
        <v>14</v>
      </c>
      <c r="AR19" s="34" t="s">
        <v>14</v>
      </c>
      <c r="AS19" s="34" t="s">
        <v>14</v>
      </c>
      <c r="AT19" s="34" t="s">
        <v>14</v>
      </c>
      <c r="AU19" s="34" t="s">
        <v>14</v>
      </c>
      <c r="AV19" s="20">
        <f t="shared" si="22"/>
        <v>62053.717372974323</v>
      </c>
      <c r="AW19" s="20">
        <f t="shared" si="23"/>
        <v>109506.56006995469</v>
      </c>
      <c r="AX19" s="41"/>
      <c r="AY19" s="41"/>
      <c r="AZ19" s="41"/>
      <c r="BA19" s="41"/>
      <c r="BB19" s="41"/>
    </row>
    <row r="20" spans="1:54" s="1" customFormat="1" ht="38.15" customHeight="1" x14ac:dyDescent="0.35">
      <c r="A20" s="36" t="s">
        <v>102</v>
      </c>
      <c r="B20" s="37">
        <v>163</v>
      </c>
      <c r="C20" s="38" t="s">
        <v>65</v>
      </c>
      <c r="D20" s="20">
        <v>135387.28</v>
      </c>
      <c r="E20" s="20">
        <v>135387.28</v>
      </c>
      <c r="F20" s="35" t="s">
        <v>42</v>
      </c>
      <c r="G20" s="20">
        <v>121266.00722827412</v>
      </c>
      <c r="H20" s="20">
        <f t="shared" si="17"/>
        <v>121266.00722827412</v>
      </c>
      <c r="I20" s="20">
        <f t="shared" si="0"/>
        <v>121266.00722827412</v>
      </c>
      <c r="J20" s="20">
        <f t="shared" si="1"/>
        <v>121266.00722827412</v>
      </c>
      <c r="K20" s="20">
        <f t="shared" si="2"/>
        <v>121266.00722827412</v>
      </c>
      <c r="L20" s="20">
        <f t="shared" si="3"/>
        <v>121266.00722827412</v>
      </c>
      <c r="M20" s="39">
        <f t="shared" si="4"/>
        <v>121266.00722827412</v>
      </c>
      <c r="N20" s="20">
        <f t="shared" si="5"/>
        <v>121266.00722827412</v>
      </c>
      <c r="O20" s="20">
        <f t="shared" si="6"/>
        <v>121266.00722827412</v>
      </c>
      <c r="P20" s="20">
        <f t="shared" si="7"/>
        <v>121266.00722827412</v>
      </c>
      <c r="Q20" s="20">
        <f t="shared" si="8"/>
        <v>121266.00722827412</v>
      </c>
      <c r="R20" s="40">
        <f t="shared" si="9"/>
        <v>121266.00722827412</v>
      </c>
      <c r="S20" s="20">
        <f t="shared" si="10"/>
        <v>121266.00722827412</v>
      </c>
      <c r="T20" s="20">
        <f t="shared" si="11"/>
        <v>121266.00722827412</v>
      </c>
      <c r="U20" s="20">
        <f t="shared" si="12"/>
        <v>109139.40650544671</v>
      </c>
      <c r="V20" s="20">
        <f t="shared" si="13"/>
        <v>181899.01084241117</v>
      </c>
      <c r="W20" s="20">
        <f t="shared" si="14"/>
        <v>139455.90831251521</v>
      </c>
      <c r="X20" s="20">
        <f t="shared" si="15"/>
        <v>181899.01084241117</v>
      </c>
      <c r="Y20" s="20">
        <f t="shared" si="16"/>
        <v>139455.90831251521</v>
      </c>
      <c r="Z20" s="20">
        <f t="shared" si="18"/>
        <v>115079.18799999999</v>
      </c>
      <c r="AA20" s="35">
        <f t="shared" si="19"/>
        <v>119140.8064</v>
      </c>
      <c r="AB20" s="35">
        <f t="shared" si="20"/>
        <v>101540.45999999999</v>
      </c>
      <c r="AC20" s="35">
        <f t="shared" si="21"/>
        <v>81232.368000000002</v>
      </c>
      <c r="AD20" s="34" t="s">
        <v>14</v>
      </c>
      <c r="AE20" s="34" t="s">
        <v>14</v>
      </c>
      <c r="AF20" s="34" t="s">
        <v>14</v>
      </c>
      <c r="AG20" s="34" t="s">
        <v>14</v>
      </c>
      <c r="AH20" s="34" t="s">
        <v>14</v>
      </c>
      <c r="AI20" s="34" t="s">
        <v>14</v>
      </c>
      <c r="AJ20" s="34" t="s">
        <v>14</v>
      </c>
      <c r="AK20" s="34" t="s">
        <v>14</v>
      </c>
      <c r="AL20" s="34" t="s">
        <v>14</v>
      </c>
      <c r="AM20" s="34" t="s">
        <v>14</v>
      </c>
      <c r="AN20" s="34" t="s">
        <v>14</v>
      </c>
      <c r="AO20" s="34" t="s">
        <v>14</v>
      </c>
      <c r="AP20" s="34" t="s">
        <v>14</v>
      </c>
      <c r="AQ20" s="34" t="s">
        <v>14</v>
      </c>
      <c r="AR20" s="34" t="s">
        <v>14</v>
      </c>
      <c r="AS20" s="34" t="s">
        <v>14</v>
      </c>
      <c r="AT20" s="34" t="s">
        <v>14</v>
      </c>
      <c r="AU20" s="34" t="s">
        <v>14</v>
      </c>
      <c r="AV20" s="20">
        <f t="shared" si="22"/>
        <v>103076.10614403299</v>
      </c>
      <c r="AW20" s="20">
        <f t="shared" si="23"/>
        <v>181899.01084241117</v>
      </c>
      <c r="AX20" s="41"/>
      <c r="AY20" s="41"/>
      <c r="AZ20" s="41"/>
      <c r="BA20" s="41"/>
      <c r="BB20" s="41"/>
    </row>
    <row r="21" spans="1:54" s="1" customFormat="1" ht="38.15" customHeight="1" x14ac:dyDescent="0.35">
      <c r="A21" s="36" t="s">
        <v>103</v>
      </c>
      <c r="B21" s="37">
        <v>166</v>
      </c>
      <c r="C21" s="38" t="s">
        <v>65</v>
      </c>
      <c r="D21" s="20">
        <v>209545.47522388058</v>
      </c>
      <c r="E21" s="20">
        <v>209545.47522388058</v>
      </c>
      <c r="F21" s="35" t="s">
        <v>42</v>
      </c>
      <c r="G21" s="20">
        <v>114379.37001421033</v>
      </c>
      <c r="H21" s="20">
        <f t="shared" si="17"/>
        <v>114379.37001421033</v>
      </c>
      <c r="I21" s="20">
        <f t="shared" si="0"/>
        <v>114379.37001421033</v>
      </c>
      <c r="J21" s="20">
        <f t="shared" si="1"/>
        <v>114379.37001421033</v>
      </c>
      <c r="K21" s="20">
        <f t="shared" si="2"/>
        <v>114379.37001421033</v>
      </c>
      <c r="L21" s="20">
        <f t="shared" si="3"/>
        <v>114379.37001421033</v>
      </c>
      <c r="M21" s="39">
        <f t="shared" si="4"/>
        <v>114379.37001421033</v>
      </c>
      <c r="N21" s="20">
        <f t="shared" si="5"/>
        <v>114379.37001421033</v>
      </c>
      <c r="O21" s="20">
        <f t="shared" si="6"/>
        <v>114379.37001421033</v>
      </c>
      <c r="P21" s="20">
        <f t="shared" si="7"/>
        <v>114379.37001421033</v>
      </c>
      <c r="Q21" s="20">
        <f t="shared" si="8"/>
        <v>114379.37001421033</v>
      </c>
      <c r="R21" s="40">
        <f t="shared" si="9"/>
        <v>114379.37001421033</v>
      </c>
      <c r="S21" s="20">
        <f t="shared" si="10"/>
        <v>114379.37001421033</v>
      </c>
      <c r="T21" s="20">
        <f t="shared" si="11"/>
        <v>114379.37001421033</v>
      </c>
      <c r="U21" s="20">
        <f t="shared" si="12"/>
        <v>102941.4330127893</v>
      </c>
      <c r="V21" s="20">
        <f t="shared" si="13"/>
        <v>171569.05502131549</v>
      </c>
      <c r="W21" s="20">
        <f t="shared" si="14"/>
        <v>131536.27551634188</v>
      </c>
      <c r="X21" s="20">
        <f t="shared" si="15"/>
        <v>171569.05502131549</v>
      </c>
      <c r="Y21" s="20">
        <f t="shared" si="16"/>
        <v>131536.27551634188</v>
      </c>
      <c r="Z21" s="20">
        <f t="shared" si="18"/>
        <v>178113.65394029848</v>
      </c>
      <c r="AA21" s="35">
        <f t="shared" si="19"/>
        <v>184400.0181970149</v>
      </c>
      <c r="AB21" s="35">
        <f t="shared" si="20"/>
        <v>157159.10641791043</v>
      </c>
      <c r="AC21" s="35">
        <f t="shared" si="21"/>
        <v>125727.28513432834</v>
      </c>
      <c r="AD21" s="34" t="s">
        <v>14</v>
      </c>
      <c r="AE21" s="34" t="s">
        <v>14</v>
      </c>
      <c r="AF21" s="34" t="s">
        <v>14</v>
      </c>
      <c r="AG21" s="34" t="s">
        <v>14</v>
      </c>
      <c r="AH21" s="34" t="s">
        <v>14</v>
      </c>
      <c r="AI21" s="34" t="s">
        <v>14</v>
      </c>
      <c r="AJ21" s="34" t="s">
        <v>14</v>
      </c>
      <c r="AK21" s="34" t="s">
        <v>14</v>
      </c>
      <c r="AL21" s="34" t="s">
        <v>14</v>
      </c>
      <c r="AM21" s="34" t="s">
        <v>14</v>
      </c>
      <c r="AN21" s="34" t="s">
        <v>14</v>
      </c>
      <c r="AO21" s="34" t="s">
        <v>14</v>
      </c>
      <c r="AP21" s="34" t="s">
        <v>14</v>
      </c>
      <c r="AQ21" s="34" t="s">
        <v>14</v>
      </c>
      <c r="AR21" s="34" t="s">
        <v>14</v>
      </c>
      <c r="AS21" s="34" t="s">
        <v>14</v>
      </c>
      <c r="AT21" s="34" t="s">
        <v>14</v>
      </c>
      <c r="AU21" s="34" t="s">
        <v>14</v>
      </c>
      <c r="AV21" s="20">
        <f t="shared" si="22"/>
        <v>97222.464512078775</v>
      </c>
      <c r="AW21" s="20">
        <f t="shared" si="23"/>
        <v>171569.05502131549</v>
      </c>
      <c r="AX21" s="41"/>
      <c r="AY21" s="41"/>
      <c r="AZ21" s="41"/>
      <c r="BA21" s="41"/>
      <c r="BB21" s="41"/>
    </row>
    <row r="22" spans="1:54" s="1" customFormat="1" ht="38.15" customHeight="1" x14ac:dyDescent="0.35">
      <c r="A22" s="36" t="s">
        <v>54</v>
      </c>
      <c r="B22" s="37">
        <v>177</v>
      </c>
      <c r="C22" s="38" t="s">
        <v>65</v>
      </c>
      <c r="D22" s="20">
        <v>62110.344166666669</v>
      </c>
      <c r="E22" s="20">
        <v>62110.344166666669</v>
      </c>
      <c r="F22" s="35" t="s">
        <v>42</v>
      </c>
      <c r="G22" s="20">
        <v>39408.819075673149</v>
      </c>
      <c r="H22" s="20">
        <f t="shared" si="17"/>
        <v>39408.819075673149</v>
      </c>
      <c r="I22" s="20">
        <f t="shared" si="0"/>
        <v>39408.819075673149</v>
      </c>
      <c r="J22" s="20">
        <f t="shared" si="1"/>
        <v>39408.819075673149</v>
      </c>
      <c r="K22" s="20">
        <f t="shared" si="2"/>
        <v>39408.819075673149</v>
      </c>
      <c r="L22" s="20">
        <f t="shared" si="3"/>
        <v>39408.819075673149</v>
      </c>
      <c r="M22" s="39">
        <f t="shared" si="4"/>
        <v>39408.819075673149</v>
      </c>
      <c r="N22" s="20">
        <f t="shared" si="5"/>
        <v>39408.819075673149</v>
      </c>
      <c r="O22" s="20">
        <f t="shared" si="6"/>
        <v>39408.819075673149</v>
      </c>
      <c r="P22" s="20">
        <f t="shared" si="7"/>
        <v>39408.819075673149</v>
      </c>
      <c r="Q22" s="20">
        <f t="shared" si="8"/>
        <v>39408.819075673149</v>
      </c>
      <c r="R22" s="40">
        <f t="shared" si="9"/>
        <v>39408.819075673149</v>
      </c>
      <c r="S22" s="20">
        <f t="shared" si="10"/>
        <v>39408.819075673149</v>
      </c>
      <c r="T22" s="20">
        <f t="shared" si="11"/>
        <v>39408.819075673149</v>
      </c>
      <c r="U22" s="20">
        <f t="shared" si="12"/>
        <v>35467.937168105833</v>
      </c>
      <c r="V22" s="20">
        <f t="shared" si="13"/>
        <v>59113.228613509724</v>
      </c>
      <c r="W22" s="20">
        <f t="shared" si="14"/>
        <v>45320.14193702412</v>
      </c>
      <c r="X22" s="20">
        <f t="shared" si="15"/>
        <v>59113.228613509724</v>
      </c>
      <c r="Y22" s="20">
        <f t="shared" si="16"/>
        <v>45320.14193702412</v>
      </c>
      <c r="Z22" s="20">
        <f t="shared" si="18"/>
        <v>52793.792541666669</v>
      </c>
      <c r="AA22" s="35">
        <f t="shared" si="19"/>
        <v>54657.102866666668</v>
      </c>
      <c r="AB22" s="35">
        <f t="shared" si="20"/>
        <v>46582.758125</v>
      </c>
      <c r="AC22" s="35">
        <f t="shared" si="21"/>
        <v>37266.2065</v>
      </c>
      <c r="AD22" s="34" t="s">
        <v>14</v>
      </c>
      <c r="AE22" s="34" t="s">
        <v>14</v>
      </c>
      <c r="AF22" s="34" t="s">
        <v>14</v>
      </c>
      <c r="AG22" s="34" t="s">
        <v>14</v>
      </c>
      <c r="AH22" s="34" t="s">
        <v>14</v>
      </c>
      <c r="AI22" s="34" t="s">
        <v>14</v>
      </c>
      <c r="AJ22" s="34" t="s">
        <v>14</v>
      </c>
      <c r="AK22" s="34" t="s">
        <v>14</v>
      </c>
      <c r="AL22" s="34" t="s">
        <v>14</v>
      </c>
      <c r="AM22" s="34" t="s">
        <v>14</v>
      </c>
      <c r="AN22" s="34" t="s">
        <v>14</v>
      </c>
      <c r="AO22" s="34" t="s">
        <v>14</v>
      </c>
      <c r="AP22" s="34" t="s">
        <v>14</v>
      </c>
      <c r="AQ22" s="34" t="s">
        <v>14</v>
      </c>
      <c r="AR22" s="34" t="s">
        <v>14</v>
      </c>
      <c r="AS22" s="34" t="s">
        <v>14</v>
      </c>
      <c r="AT22" s="34" t="s">
        <v>14</v>
      </c>
      <c r="AU22" s="34" t="s">
        <v>14</v>
      </c>
      <c r="AV22" s="20">
        <f t="shared" si="22"/>
        <v>33497.496214322178</v>
      </c>
      <c r="AW22" s="20">
        <f t="shared" si="23"/>
        <v>59113.228613509724</v>
      </c>
      <c r="AX22" s="41"/>
      <c r="AY22" s="41"/>
      <c r="AZ22" s="41"/>
      <c r="BA22" s="41"/>
      <c r="BB22" s="41"/>
    </row>
    <row r="23" spans="1:54" s="1" customFormat="1" ht="38.15" customHeight="1" x14ac:dyDescent="0.35">
      <c r="A23" s="36" t="s">
        <v>104</v>
      </c>
      <c r="B23" s="37">
        <v>186</v>
      </c>
      <c r="C23" s="38" t="s">
        <v>65</v>
      </c>
      <c r="D23" s="20">
        <v>24568.44</v>
      </c>
      <c r="E23" s="20">
        <v>24568.44</v>
      </c>
      <c r="F23" s="35" t="s">
        <v>42</v>
      </c>
      <c r="G23" s="20">
        <v>42648.999440046937</v>
      </c>
      <c r="H23" s="20">
        <f t="shared" si="17"/>
        <v>42648.999440046937</v>
      </c>
      <c r="I23" s="20">
        <f t="shared" si="0"/>
        <v>42648.999440046937</v>
      </c>
      <c r="J23" s="20">
        <f t="shared" si="1"/>
        <v>42648.999440046937</v>
      </c>
      <c r="K23" s="20">
        <f t="shared" si="2"/>
        <v>42648.999440046937</v>
      </c>
      <c r="L23" s="20">
        <f t="shared" si="3"/>
        <v>42648.999440046937</v>
      </c>
      <c r="M23" s="39">
        <f t="shared" si="4"/>
        <v>42648.999440046937</v>
      </c>
      <c r="N23" s="20">
        <f t="shared" si="5"/>
        <v>42648.999440046937</v>
      </c>
      <c r="O23" s="20">
        <f t="shared" si="6"/>
        <v>42648.999440046937</v>
      </c>
      <c r="P23" s="20">
        <f t="shared" si="7"/>
        <v>42648.999440046937</v>
      </c>
      <c r="Q23" s="20">
        <f t="shared" si="8"/>
        <v>42648.999440046937</v>
      </c>
      <c r="R23" s="40">
        <f t="shared" si="9"/>
        <v>42648.999440046937</v>
      </c>
      <c r="S23" s="20">
        <f t="shared" si="10"/>
        <v>42648.999440046937</v>
      </c>
      <c r="T23" s="20">
        <f t="shared" si="11"/>
        <v>42648.999440046937</v>
      </c>
      <c r="U23" s="20">
        <f t="shared" si="12"/>
        <v>38384.099496042247</v>
      </c>
      <c r="V23" s="20">
        <f t="shared" si="13"/>
        <v>63973.499160070409</v>
      </c>
      <c r="W23" s="20">
        <f t="shared" si="14"/>
        <v>49046.349356053972</v>
      </c>
      <c r="X23" s="20">
        <f t="shared" si="15"/>
        <v>63973.499160070409</v>
      </c>
      <c r="Y23" s="20">
        <f t="shared" si="16"/>
        <v>49046.349356053972</v>
      </c>
      <c r="Z23" s="20">
        <f t="shared" si="18"/>
        <v>20883.173999999999</v>
      </c>
      <c r="AA23" s="35">
        <f t="shared" si="19"/>
        <v>21620.227199999998</v>
      </c>
      <c r="AB23" s="35">
        <f t="shared" si="20"/>
        <v>18426.329999999998</v>
      </c>
      <c r="AC23" s="35">
        <f t="shared" si="21"/>
        <v>14741.063999999998</v>
      </c>
      <c r="AD23" s="34" t="s">
        <v>14</v>
      </c>
      <c r="AE23" s="34" t="s">
        <v>14</v>
      </c>
      <c r="AF23" s="34" t="s">
        <v>14</v>
      </c>
      <c r="AG23" s="34" t="s">
        <v>14</v>
      </c>
      <c r="AH23" s="34" t="s">
        <v>14</v>
      </c>
      <c r="AI23" s="34" t="s">
        <v>14</v>
      </c>
      <c r="AJ23" s="34" t="s">
        <v>14</v>
      </c>
      <c r="AK23" s="34" t="s">
        <v>14</v>
      </c>
      <c r="AL23" s="34" t="s">
        <v>14</v>
      </c>
      <c r="AM23" s="34" t="s">
        <v>14</v>
      </c>
      <c r="AN23" s="34" t="s">
        <v>14</v>
      </c>
      <c r="AO23" s="34" t="s">
        <v>14</v>
      </c>
      <c r="AP23" s="34" t="s">
        <v>14</v>
      </c>
      <c r="AQ23" s="34" t="s">
        <v>14</v>
      </c>
      <c r="AR23" s="34" t="s">
        <v>14</v>
      </c>
      <c r="AS23" s="34" t="s">
        <v>14</v>
      </c>
      <c r="AT23" s="34" t="s">
        <v>14</v>
      </c>
      <c r="AU23" s="34" t="s">
        <v>14</v>
      </c>
      <c r="AV23" s="20">
        <f t="shared" si="22"/>
        <v>36251.649524039894</v>
      </c>
      <c r="AW23" s="20">
        <f t="shared" si="23"/>
        <v>63973.499160070409</v>
      </c>
      <c r="AX23" s="41"/>
      <c r="AY23" s="41"/>
      <c r="AZ23" s="41"/>
      <c r="BA23" s="41"/>
      <c r="BB23" s="41"/>
    </row>
    <row r="24" spans="1:54" s="1" customFormat="1" ht="38.15" customHeight="1" x14ac:dyDescent="0.35">
      <c r="A24" s="36" t="s">
        <v>105</v>
      </c>
      <c r="B24" s="37">
        <v>189</v>
      </c>
      <c r="C24" s="38" t="s">
        <v>65</v>
      </c>
      <c r="D24" s="20">
        <v>77586.044448818895</v>
      </c>
      <c r="E24" s="20">
        <v>77586.044448818895</v>
      </c>
      <c r="F24" s="35" t="s">
        <v>42</v>
      </c>
      <c r="G24" s="20">
        <v>47363.812973346256</v>
      </c>
      <c r="H24" s="20">
        <f t="shared" si="17"/>
        <v>47363.812973346256</v>
      </c>
      <c r="I24" s="20">
        <f t="shared" si="0"/>
        <v>47363.812973346256</v>
      </c>
      <c r="J24" s="20">
        <f t="shared" si="1"/>
        <v>47363.812973346256</v>
      </c>
      <c r="K24" s="20">
        <f t="shared" si="2"/>
        <v>47363.812973346256</v>
      </c>
      <c r="L24" s="20">
        <f t="shared" si="3"/>
        <v>47363.812973346256</v>
      </c>
      <c r="M24" s="39">
        <f t="shared" si="4"/>
        <v>47363.812973346256</v>
      </c>
      <c r="N24" s="20">
        <f t="shared" si="5"/>
        <v>47363.812973346256</v>
      </c>
      <c r="O24" s="20">
        <f t="shared" si="6"/>
        <v>47363.812973346256</v>
      </c>
      <c r="P24" s="20">
        <f t="shared" si="7"/>
        <v>47363.812973346256</v>
      </c>
      <c r="Q24" s="20">
        <f t="shared" si="8"/>
        <v>47363.812973346256</v>
      </c>
      <c r="R24" s="40">
        <f t="shared" si="9"/>
        <v>47363.812973346256</v>
      </c>
      <c r="S24" s="20">
        <f t="shared" si="10"/>
        <v>47363.812973346256</v>
      </c>
      <c r="T24" s="20">
        <f t="shared" si="11"/>
        <v>47363.812973346256</v>
      </c>
      <c r="U24" s="20">
        <f t="shared" si="12"/>
        <v>42627.431676011634</v>
      </c>
      <c r="V24" s="20">
        <f t="shared" si="13"/>
        <v>71045.719460019376</v>
      </c>
      <c r="W24" s="20">
        <f t="shared" si="14"/>
        <v>54468.384919348187</v>
      </c>
      <c r="X24" s="20">
        <f t="shared" si="15"/>
        <v>71045.719460019376</v>
      </c>
      <c r="Y24" s="20">
        <f t="shared" si="16"/>
        <v>54468.384919348187</v>
      </c>
      <c r="Z24" s="20">
        <f t="shared" si="18"/>
        <v>65948.137781496058</v>
      </c>
      <c r="AA24" s="35">
        <f t="shared" si="19"/>
        <v>68275.719114960622</v>
      </c>
      <c r="AB24" s="35">
        <f t="shared" si="20"/>
        <v>58189.533336614171</v>
      </c>
      <c r="AC24" s="35">
        <f t="shared" si="21"/>
        <v>46551.626669291334</v>
      </c>
      <c r="AD24" s="34" t="s">
        <v>14</v>
      </c>
      <c r="AE24" s="34" t="s">
        <v>14</v>
      </c>
      <c r="AF24" s="34" t="s">
        <v>14</v>
      </c>
      <c r="AG24" s="34" t="s">
        <v>14</v>
      </c>
      <c r="AH24" s="34" t="s">
        <v>14</v>
      </c>
      <c r="AI24" s="34" t="s">
        <v>14</v>
      </c>
      <c r="AJ24" s="34" t="s">
        <v>14</v>
      </c>
      <c r="AK24" s="34" t="s">
        <v>14</v>
      </c>
      <c r="AL24" s="34" t="s">
        <v>14</v>
      </c>
      <c r="AM24" s="34" t="s">
        <v>14</v>
      </c>
      <c r="AN24" s="34" t="s">
        <v>14</v>
      </c>
      <c r="AO24" s="34" t="s">
        <v>14</v>
      </c>
      <c r="AP24" s="34" t="s">
        <v>14</v>
      </c>
      <c r="AQ24" s="34" t="s">
        <v>14</v>
      </c>
      <c r="AR24" s="34" t="s">
        <v>14</v>
      </c>
      <c r="AS24" s="34" t="s">
        <v>14</v>
      </c>
      <c r="AT24" s="34" t="s">
        <v>14</v>
      </c>
      <c r="AU24" s="34" t="s">
        <v>14</v>
      </c>
      <c r="AV24" s="20">
        <f t="shared" si="22"/>
        <v>40259.241027344317</v>
      </c>
      <c r="AW24" s="20">
        <f t="shared" si="23"/>
        <v>71045.719460019376</v>
      </c>
      <c r="AX24" s="41"/>
      <c r="AY24" s="41"/>
      <c r="AZ24" s="41"/>
      <c r="BA24" s="41"/>
      <c r="BB24" s="41"/>
    </row>
    <row r="25" spans="1:54" s="1" customFormat="1" ht="38.15" customHeight="1" x14ac:dyDescent="0.35">
      <c r="A25" s="36" t="s">
        <v>106</v>
      </c>
      <c r="B25" s="37">
        <v>190</v>
      </c>
      <c r="C25" s="38" t="s">
        <v>65</v>
      </c>
      <c r="D25" s="20">
        <v>62172.51</v>
      </c>
      <c r="E25" s="20">
        <v>62172.51</v>
      </c>
      <c r="F25" s="35" t="s">
        <v>42</v>
      </c>
      <c r="G25" s="20">
        <v>32752.906779196343</v>
      </c>
      <c r="H25" s="20">
        <f t="shared" si="17"/>
        <v>32752.906779196343</v>
      </c>
      <c r="I25" s="20">
        <f t="shared" si="0"/>
        <v>32752.906779196343</v>
      </c>
      <c r="J25" s="20">
        <f t="shared" si="1"/>
        <v>32752.906779196343</v>
      </c>
      <c r="K25" s="20">
        <f t="shared" si="2"/>
        <v>32752.906779196343</v>
      </c>
      <c r="L25" s="20">
        <f t="shared" si="3"/>
        <v>32752.906779196343</v>
      </c>
      <c r="M25" s="39">
        <f t="shared" si="4"/>
        <v>32752.906779196343</v>
      </c>
      <c r="N25" s="20">
        <f t="shared" si="5"/>
        <v>32752.906779196343</v>
      </c>
      <c r="O25" s="20">
        <f t="shared" si="6"/>
        <v>32752.906779196343</v>
      </c>
      <c r="P25" s="20">
        <f t="shared" si="7"/>
        <v>32752.906779196343</v>
      </c>
      <c r="Q25" s="20">
        <f t="shared" si="8"/>
        <v>32752.906779196343</v>
      </c>
      <c r="R25" s="40">
        <f t="shared" si="9"/>
        <v>32752.906779196343</v>
      </c>
      <c r="S25" s="20">
        <f t="shared" si="10"/>
        <v>32752.906779196343</v>
      </c>
      <c r="T25" s="20">
        <f t="shared" si="11"/>
        <v>32752.906779196343</v>
      </c>
      <c r="U25" s="20">
        <f t="shared" si="12"/>
        <v>29477.616101276708</v>
      </c>
      <c r="V25" s="20">
        <f t="shared" si="13"/>
        <v>49129.360168794512</v>
      </c>
      <c r="W25" s="20">
        <f t="shared" si="14"/>
        <v>37665.842796075791</v>
      </c>
      <c r="X25" s="20">
        <f t="shared" si="15"/>
        <v>49129.360168794512</v>
      </c>
      <c r="Y25" s="20">
        <f t="shared" si="16"/>
        <v>37665.842796075791</v>
      </c>
      <c r="Z25" s="20">
        <f t="shared" si="18"/>
        <v>52846.633500000004</v>
      </c>
      <c r="AA25" s="35">
        <f t="shared" si="19"/>
        <v>54711.808799999999</v>
      </c>
      <c r="AB25" s="35">
        <f t="shared" si="20"/>
        <v>46629.3825</v>
      </c>
      <c r="AC25" s="35">
        <f t="shared" si="21"/>
        <v>37303.506000000001</v>
      </c>
      <c r="AD25" s="34" t="s">
        <v>14</v>
      </c>
      <c r="AE25" s="34" t="s">
        <v>14</v>
      </c>
      <c r="AF25" s="34" t="s">
        <v>14</v>
      </c>
      <c r="AG25" s="34" t="s">
        <v>14</v>
      </c>
      <c r="AH25" s="34" t="s">
        <v>14</v>
      </c>
      <c r="AI25" s="34" t="s">
        <v>14</v>
      </c>
      <c r="AJ25" s="34" t="s">
        <v>14</v>
      </c>
      <c r="AK25" s="34" t="s">
        <v>14</v>
      </c>
      <c r="AL25" s="34" t="s">
        <v>14</v>
      </c>
      <c r="AM25" s="34" t="s">
        <v>14</v>
      </c>
      <c r="AN25" s="34" t="s">
        <v>14</v>
      </c>
      <c r="AO25" s="34" t="s">
        <v>14</v>
      </c>
      <c r="AP25" s="34" t="s">
        <v>14</v>
      </c>
      <c r="AQ25" s="34" t="s">
        <v>14</v>
      </c>
      <c r="AR25" s="34" t="s">
        <v>14</v>
      </c>
      <c r="AS25" s="34" t="s">
        <v>14</v>
      </c>
      <c r="AT25" s="34" t="s">
        <v>14</v>
      </c>
      <c r="AU25" s="34" t="s">
        <v>14</v>
      </c>
      <c r="AV25" s="20">
        <f t="shared" si="22"/>
        <v>27839.970762316891</v>
      </c>
      <c r="AW25" s="20">
        <f t="shared" si="23"/>
        <v>49129.360168794512</v>
      </c>
      <c r="AX25" s="41"/>
      <c r="AY25" s="41"/>
      <c r="AZ25" s="41"/>
      <c r="BA25" s="41"/>
      <c r="BB25" s="41"/>
    </row>
    <row r="26" spans="1:54" s="1" customFormat="1" ht="38.15" customHeight="1" x14ac:dyDescent="0.35">
      <c r="A26" s="36" t="s">
        <v>107</v>
      </c>
      <c r="B26" s="37">
        <v>205</v>
      </c>
      <c r="C26" s="38" t="s">
        <v>65</v>
      </c>
      <c r="D26" s="20">
        <v>70465.509999999995</v>
      </c>
      <c r="E26" s="20">
        <v>70465.509999999995</v>
      </c>
      <c r="F26" s="35" t="s">
        <v>42</v>
      </c>
      <c r="G26" s="20">
        <v>59411.66627864942</v>
      </c>
      <c r="H26" s="20">
        <f t="shared" si="17"/>
        <v>59411.66627864942</v>
      </c>
      <c r="I26" s="20">
        <f t="shared" si="0"/>
        <v>59411.66627864942</v>
      </c>
      <c r="J26" s="20">
        <f t="shared" si="1"/>
        <v>59411.66627864942</v>
      </c>
      <c r="K26" s="20">
        <f t="shared" si="2"/>
        <v>59411.66627864942</v>
      </c>
      <c r="L26" s="20">
        <f t="shared" si="3"/>
        <v>59411.66627864942</v>
      </c>
      <c r="M26" s="39">
        <f t="shared" si="4"/>
        <v>59411.66627864942</v>
      </c>
      <c r="N26" s="20">
        <f t="shared" si="5"/>
        <v>59411.66627864942</v>
      </c>
      <c r="O26" s="20">
        <f t="shared" si="6"/>
        <v>59411.66627864942</v>
      </c>
      <c r="P26" s="20">
        <f t="shared" si="7"/>
        <v>59411.66627864942</v>
      </c>
      <c r="Q26" s="20">
        <f t="shared" si="8"/>
        <v>59411.66627864942</v>
      </c>
      <c r="R26" s="40">
        <f t="shared" si="9"/>
        <v>59411.66627864942</v>
      </c>
      <c r="S26" s="20">
        <f t="shared" si="10"/>
        <v>59411.66627864942</v>
      </c>
      <c r="T26" s="20">
        <f t="shared" si="11"/>
        <v>59411.66627864942</v>
      </c>
      <c r="U26" s="20">
        <f t="shared" si="12"/>
        <v>53470.499650784477</v>
      </c>
      <c r="V26" s="20">
        <f t="shared" si="13"/>
        <v>89117.499417974133</v>
      </c>
      <c r="W26" s="20">
        <f t="shared" si="14"/>
        <v>68323.41622044683</v>
      </c>
      <c r="X26" s="20">
        <f t="shared" si="15"/>
        <v>89117.499417974133</v>
      </c>
      <c r="Y26" s="20">
        <f t="shared" si="16"/>
        <v>68323.41622044683</v>
      </c>
      <c r="Z26" s="20">
        <f t="shared" si="18"/>
        <v>59895.683499999992</v>
      </c>
      <c r="AA26" s="35">
        <f t="shared" si="19"/>
        <v>62009.648799999995</v>
      </c>
      <c r="AB26" s="35">
        <f t="shared" si="20"/>
        <v>52849.132499999992</v>
      </c>
      <c r="AC26" s="35">
        <f t="shared" si="21"/>
        <v>42279.305999999997</v>
      </c>
      <c r="AD26" s="34" t="s">
        <v>14</v>
      </c>
      <c r="AE26" s="34" t="s">
        <v>14</v>
      </c>
      <c r="AF26" s="34" t="s">
        <v>14</v>
      </c>
      <c r="AG26" s="34" t="s">
        <v>14</v>
      </c>
      <c r="AH26" s="34" t="s">
        <v>14</v>
      </c>
      <c r="AI26" s="34" t="s">
        <v>14</v>
      </c>
      <c r="AJ26" s="34" t="s">
        <v>14</v>
      </c>
      <c r="AK26" s="34" t="s">
        <v>14</v>
      </c>
      <c r="AL26" s="34" t="s">
        <v>14</v>
      </c>
      <c r="AM26" s="34" t="s">
        <v>14</v>
      </c>
      <c r="AN26" s="34" t="s">
        <v>14</v>
      </c>
      <c r="AO26" s="34" t="s">
        <v>14</v>
      </c>
      <c r="AP26" s="34" t="s">
        <v>14</v>
      </c>
      <c r="AQ26" s="34" t="s">
        <v>14</v>
      </c>
      <c r="AR26" s="34" t="s">
        <v>14</v>
      </c>
      <c r="AS26" s="34" t="s">
        <v>14</v>
      </c>
      <c r="AT26" s="34" t="s">
        <v>14</v>
      </c>
      <c r="AU26" s="34" t="s">
        <v>14</v>
      </c>
      <c r="AV26" s="20">
        <f t="shared" si="22"/>
        <v>50499.916336852002</v>
      </c>
      <c r="AW26" s="20">
        <f t="shared" si="23"/>
        <v>89117.499417974133</v>
      </c>
      <c r="AX26" s="41"/>
      <c r="AY26" s="41"/>
      <c r="AZ26" s="41"/>
      <c r="BA26" s="41"/>
      <c r="BB26" s="41"/>
    </row>
    <row r="27" spans="1:54" s="1" customFormat="1" ht="38.15" customHeight="1" x14ac:dyDescent="0.35">
      <c r="A27" s="36" t="s">
        <v>108</v>
      </c>
      <c r="B27" s="37">
        <v>207</v>
      </c>
      <c r="C27" s="38" t="s">
        <v>65</v>
      </c>
      <c r="D27" s="20">
        <v>152450.11046632123</v>
      </c>
      <c r="E27" s="20">
        <v>152450.11046632123</v>
      </c>
      <c r="F27" s="35" t="s">
        <v>42</v>
      </c>
      <c r="G27" s="20">
        <v>102777.91926684721</v>
      </c>
      <c r="H27" s="20">
        <f t="shared" si="17"/>
        <v>102777.91926684721</v>
      </c>
      <c r="I27" s="20">
        <f t="shared" si="0"/>
        <v>102777.91926684721</v>
      </c>
      <c r="J27" s="20">
        <f t="shared" si="1"/>
        <v>102777.91926684721</v>
      </c>
      <c r="K27" s="20">
        <f t="shared" si="2"/>
        <v>102777.91926684721</v>
      </c>
      <c r="L27" s="20">
        <f t="shared" si="3"/>
        <v>102777.91926684721</v>
      </c>
      <c r="M27" s="39">
        <f t="shared" si="4"/>
        <v>102777.91926684721</v>
      </c>
      <c r="N27" s="20">
        <f t="shared" si="5"/>
        <v>102777.91926684721</v>
      </c>
      <c r="O27" s="20">
        <f t="shared" si="6"/>
        <v>102777.91926684721</v>
      </c>
      <c r="P27" s="20">
        <f t="shared" si="7"/>
        <v>102777.91926684721</v>
      </c>
      <c r="Q27" s="20">
        <f t="shared" si="8"/>
        <v>102777.91926684721</v>
      </c>
      <c r="R27" s="40">
        <f t="shared" si="9"/>
        <v>102777.91926684721</v>
      </c>
      <c r="S27" s="20">
        <f t="shared" si="10"/>
        <v>102777.91926684721</v>
      </c>
      <c r="T27" s="20">
        <f t="shared" si="11"/>
        <v>102777.91926684721</v>
      </c>
      <c r="U27" s="20">
        <f t="shared" si="12"/>
        <v>92500.127340162493</v>
      </c>
      <c r="V27" s="20">
        <f t="shared" si="13"/>
        <v>154166.87890027082</v>
      </c>
      <c r="W27" s="20">
        <f t="shared" si="14"/>
        <v>118194.60715687428</v>
      </c>
      <c r="X27" s="20">
        <f t="shared" si="15"/>
        <v>154166.87890027082</v>
      </c>
      <c r="Y27" s="20">
        <f t="shared" si="16"/>
        <v>118194.60715687428</v>
      </c>
      <c r="Z27" s="20">
        <f t="shared" si="18"/>
        <v>129582.59389637304</v>
      </c>
      <c r="AA27" s="35">
        <f t="shared" si="19"/>
        <v>134156.0972103627</v>
      </c>
      <c r="AB27" s="35">
        <f t="shared" si="20"/>
        <v>114337.58284974092</v>
      </c>
      <c r="AC27" s="35">
        <f t="shared" si="21"/>
        <v>91470.066279792736</v>
      </c>
      <c r="AD27" s="34" t="s">
        <v>14</v>
      </c>
      <c r="AE27" s="34" t="s">
        <v>14</v>
      </c>
      <c r="AF27" s="34" t="s">
        <v>14</v>
      </c>
      <c r="AG27" s="34" t="s">
        <v>14</v>
      </c>
      <c r="AH27" s="34" t="s">
        <v>14</v>
      </c>
      <c r="AI27" s="34" t="s">
        <v>14</v>
      </c>
      <c r="AJ27" s="34" t="s">
        <v>14</v>
      </c>
      <c r="AK27" s="34" t="s">
        <v>14</v>
      </c>
      <c r="AL27" s="34" t="s">
        <v>14</v>
      </c>
      <c r="AM27" s="34" t="s">
        <v>14</v>
      </c>
      <c r="AN27" s="34" t="s">
        <v>14</v>
      </c>
      <c r="AO27" s="34" t="s">
        <v>14</v>
      </c>
      <c r="AP27" s="34" t="s">
        <v>14</v>
      </c>
      <c r="AQ27" s="34" t="s">
        <v>14</v>
      </c>
      <c r="AR27" s="34" t="s">
        <v>14</v>
      </c>
      <c r="AS27" s="34" t="s">
        <v>14</v>
      </c>
      <c r="AT27" s="34" t="s">
        <v>14</v>
      </c>
      <c r="AU27" s="34" t="s">
        <v>14</v>
      </c>
      <c r="AV27" s="20">
        <f t="shared" si="22"/>
        <v>87361.231376820127</v>
      </c>
      <c r="AW27" s="20">
        <f t="shared" si="23"/>
        <v>154166.87890027082</v>
      </c>
      <c r="AX27" s="41"/>
      <c r="AY27" s="41"/>
      <c r="AZ27" s="41"/>
      <c r="BA27" s="41"/>
      <c r="BB27" s="41"/>
    </row>
    <row r="28" spans="1:54" s="1" customFormat="1" ht="38.15" customHeight="1" x14ac:dyDescent="0.35">
      <c r="A28" s="36" t="s">
        <v>55</v>
      </c>
      <c r="B28" s="37">
        <v>208</v>
      </c>
      <c r="C28" s="38" t="s">
        <v>65</v>
      </c>
      <c r="D28" s="20">
        <v>51964.643055555556</v>
      </c>
      <c r="E28" s="20">
        <v>51964.643055555556</v>
      </c>
      <c r="F28" s="35" t="s">
        <v>42</v>
      </c>
      <c r="G28" s="20">
        <v>58930.153407163525</v>
      </c>
      <c r="H28" s="20">
        <f t="shared" si="17"/>
        <v>58930.153407163525</v>
      </c>
      <c r="I28" s="20">
        <f t="shared" si="0"/>
        <v>58930.153407163525</v>
      </c>
      <c r="J28" s="20">
        <f t="shared" si="1"/>
        <v>58930.153407163525</v>
      </c>
      <c r="K28" s="20">
        <f t="shared" si="2"/>
        <v>58930.153407163525</v>
      </c>
      <c r="L28" s="20">
        <f t="shared" si="3"/>
        <v>58930.153407163525</v>
      </c>
      <c r="M28" s="39">
        <f t="shared" si="4"/>
        <v>58930.153407163525</v>
      </c>
      <c r="N28" s="20">
        <f t="shared" si="5"/>
        <v>58930.153407163525</v>
      </c>
      <c r="O28" s="20">
        <f t="shared" si="6"/>
        <v>58930.153407163525</v>
      </c>
      <c r="P28" s="20">
        <f t="shared" si="7"/>
        <v>58930.153407163525</v>
      </c>
      <c r="Q28" s="20">
        <f t="shared" si="8"/>
        <v>58930.153407163525</v>
      </c>
      <c r="R28" s="40">
        <f t="shared" si="9"/>
        <v>58930.153407163525</v>
      </c>
      <c r="S28" s="20">
        <f t="shared" si="10"/>
        <v>58930.153407163525</v>
      </c>
      <c r="T28" s="20">
        <f t="shared" si="11"/>
        <v>58930.153407163525</v>
      </c>
      <c r="U28" s="20">
        <f t="shared" si="12"/>
        <v>53037.138066447173</v>
      </c>
      <c r="V28" s="20">
        <f t="shared" si="13"/>
        <v>88395.230110745295</v>
      </c>
      <c r="W28" s="20">
        <f t="shared" si="14"/>
        <v>67769.676418238043</v>
      </c>
      <c r="X28" s="20">
        <f t="shared" si="15"/>
        <v>88395.230110745295</v>
      </c>
      <c r="Y28" s="20">
        <f t="shared" si="16"/>
        <v>67769.676418238043</v>
      </c>
      <c r="Z28" s="20">
        <f t="shared" si="18"/>
        <v>44169.946597222224</v>
      </c>
      <c r="AA28" s="35">
        <f t="shared" si="19"/>
        <v>45728.885888888886</v>
      </c>
      <c r="AB28" s="35">
        <f t="shared" si="20"/>
        <v>38973.482291666667</v>
      </c>
      <c r="AC28" s="35">
        <f t="shared" si="21"/>
        <v>31178.785833333332</v>
      </c>
      <c r="AD28" s="34" t="s">
        <v>14</v>
      </c>
      <c r="AE28" s="34" t="s">
        <v>14</v>
      </c>
      <c r="AF28" s="34" t="s">
        <v>14</v>
      </c>
      <c r="AG28" s="34" t="s">
        <v>14</v>
      </c>
      <c r="AH28" s="34" t="s">
        <v>14</v>
      </c>
      <c r="AI28" s="34" t="s">
        <v>14</v>
      </c>
      <c r="AJ28" s="34" t="s">
        <v>14</v>
      </c>
      <c r="AK28" s="34" t="s">
        <v>14</v>
      </c>
      <c r="AL28" s="34" t="s">
        <v>14</v>
      </c>
      <c r="AM28" s="34" t="s">
        <v>14</v>
      </c>
      <c r="AN28" s="34" t="s">
        <v>14</v>
      </c>
      <c r="AO28" s="34" t="s">
        <v>14</v>
      </c>
      <c r="AP28" s="34" t="s">
        <v>14</v>
      </c>
      <c r="AQ28" s="34" t="s">
        <v>14</v>
      </c>
      <c r="AR28" s="34" t="s">
        <v>14</v>
      </c>
      <c r="AS28" s="34" t="s">
        <v>14</v>
      </c>
      <c r="AT28" s="34" t="s">
        <v>14</v>
      </c>
      <c r="AU28" s="34" t="s">
        <v>14</v>
      </c>
      <c r="AV28" s="20">
        <f t="shared" si="22"/>
        <v>50090.630396088993</v>
      </c>
      <c r="AW28" s="20">
        <f t="shared" si="23"/>
        <v>88395.230110745295</v>
      </c>
      <c r="AX28" s="41"/>
      <c r="AY28" s="41"/>
      <c r="AZ28" s="41"/>
      <c r="BA28" s="41"/>
      <c r="BB28" s="41"/>
    </row>
    <row r="29" spans="1:54" s="1" customFormat="1" ht="38.15" customHeight="1" x14ac:dyDescent="0.35">
      <c r="A29" s="36" t="s">
        <v>109</v>
      </c>
      <c r="B29" s="37">
        <v>264</v>
      </c>
      <c r="C29" s="38" t="s">
        <v>65</v>
      </c>
      <c r="D29" s="20">
        <v>85552.996666666659</v>
      </c>
      <c r="E29" s="20">
        <v>85552.996666666659</v>
      </c>
      <c r="F29" s="35" t="s">
        <v>42</v>
      </c>
      <c r="G29" s="20">
        <v>57259.905634196846</v>
      </c>
      <c r="H29" s="20">
        <f t="shared" si="17"/>
        <v>57259.905634196846</v>
      </c>
      <c r="I29" s="20">
        <f t="shared" si="0"/>
        <v>57259.905634196846</v>
      </c>
      <c r="J29" s="20">
        <f t="shared" si="1"/>
        <v>57259.905634196846</v>
      </c>
      <c r="K29" s="20">
        <f t="shared" si="2"/>
        <v>57259.905634196846</v>
      </c>
      <c r="L29" s="20">
        <f t="shared" si="3"/>
        <v>57259.905634196846</v>
      </c>
      <c r="M29" s="39">
        <f t="shared" si="4"/>
        <v>57259.905634196846</v>
      </c>
      <c r="N29" s="20">
        <f t="shared" si="5"/>
        <v>57259.905634196846</v>
      </c>
      <c r="O29" s="20">
        <f t="shared" si="6"/>
        <v>57259.905634196846</v>
      </c>
      <c r="P29" s="20">
        <f t="shared" si="7"/>
        <v>57259.905634196846</v>
      </c>
      <c r="Q29" s="20">
        <f t="shared" si="8"/>
        <v>57259.905634196846</v>
      </c>
      <c r="R29" s="40">
        <f t="shared" si="9"/>
        <v>57259.905634196846</v>
      </c>
      <c r="S29" s="20">
        <f t="shared" si="10"/>
        <v>57259.905634196846</v>
      </c>
      <c r="T29" s="20">
        <f t="shared" si="11"/>
        <v>57259.905634196846</v>
      </c>
      <c r="U29" s="20">
        <f t="shared" si="12"/>
        <v>51533.915070777162</v>
      </c>
      <c r="V29" s="20">
        <f t="shared" si="13"/>
        <v>85889.858451295266</v>
      </c>
      <c r="W29" s="20">
        <f t="shared" si="14"/>
        <v>65848.891479326368</v>
      </c>
      <c r="X29" s="20">
        <f t="shared" si="15"/>
        <v>85889.858451295266</v>
      </c>
      <c r="Y29" s="20">
        <f t="shared" si="16"/>
        <v>65848.891479326368</v>
      </c>
      <c r="Z29" s="20">
        <f t="shared" si="18"/>
        <v>72720.047166666656</v>
      </c>
      <c r="AA29" s="35">
        <f t="shared" si="19"/>
        <v>75286.637066666663</v>
      </c>
      <c r="AB29" s="35">
        <f t="shared" si="20"/>
        <v>64164.747499999998</v>
      </c>
      <c r="AC29" s="35">
        <f t="shared" si="21"/>
        <v>51331.797999999995</v>
      </c>
      <c r="AD29" s="34" t="s">
        <v>14</v>
      </c>
      <c r="AE29" s="34" t="s">
        <v>14</v>
      </c>
      <c r="AF29" s="34" t="s">
        <v>14</v>
      </c>
      <c r="AG29" s="34" t="s">
        <v>14</v>
      </c>
      <c r="AH29" s="34" t="s">
        <v>14</v>
      </c>
      <c r="AI29" s="34" t="s">
        <v>14</v>
      </c>
      <c r="AJ29" s="34" t="s">
        <v>14</v>
      </c>
      <c r="AK29" s="34" t="s">
        <v>14</v>
      </c>
      <c r="AL29" s="34" t="s">
        <v>14</v>
      </c>
      <c r="AM29" s="34" t="s">
        <v>14</v>
      </c>
      <c r="AN29" s="34" t="s">
        <v>14</v>
      </c>
      <c r="AO29" s="34" t="s">
        <v>14</v>
      </c>
      <c r="AP29" s="34" t="s">
        <v>14</v>
      </c>
      <c r="AQ29" s="34" t="s">
        <v>14</v>
      </c>
      <c r="AR29" s="34" t="s">
        <v>14</v>
      </c>
      <c r="AS29" s="34" t="s">
        <v>14</v>
      </c>
      <c r="AT29" s="34" t="s">
        <v>14</v>
      </c>
      <c r="AU29" s="34" t="s">
        <v>14</v>
      </c>
      <c r="AV29" s="20">
        <f t="shared" si="22"/>
        <v>48670.919789067317</v>
      </c>
      <c r="AW29" s="20">
        <f t="shared" si="23"/>
        <v>85889.858451295266</v>
      </c>
      <c r="AX29" s="41"/>
      <c r="AY29" s="41"/>
      <c r="AZ29" s="41"/>
      <c r="BA29" s="41"/>
      <c r="BB29" s="41"/>
    </row>
    <row r="30" spans="1:54" s="1" customFormat="1" ht="38.15" customHeight="1" x14ac:dyDescent="0.35">
      <c r="A30" s="36" t="s">
        <v>56</v>
      </c>
      <c r="B30" s="37">
        <v>280</v>
      </c>
      <c r="C30" s="38" t="s">
        <v>65</v>
      </c>
      <c r="D30" s="20">
        <v>46526.3</v>
      </c>
      <c r="E30" s="20">
        <v>46526.3</v>
      </c>
      <c r="F30" s="35" t="s">
        <v>42</v>
      </c>
      <c r="G30" s="20">
        <v>45984.479226902302</v>
      </c>
      <c r="H30" s="20">
        <f t="shared" si="17"/>
        <v>45984.479226902302</v>
      </c>
      <c r="I30" s="20">
        <f t="shared" si="0"/>
        <v>45984.479226902302</v>
      </c>
      <c r="J30" s="20">
        <f t="shared" si="1"/>
        <v>45984.479226902302</v>
      </c>
      <c r="K30" s="20">
        <f t="shared" si="2"/>
        <v>45984.479226902302</v>
      </c>
      <c r="L30" s="20">
        <f t="shared" si="3"/>
        <v>45984.479226902302</v>
      </c>
      <c r="M30" s="39">
        <f t="shared" si="4"/>
        <v>45984.479226902302</v>
      </c>
      <c r="N30" s="20">
        <f t="shared" si="5"/>
        <v>45984.479226902302</v>
      </c>
      <c r="O30" s="20">
        <f t="shared" si="6"/>
        <v>45984.479226902302</v>
      </c>
      <c r="P30" s="20">
        <f t="shared" si="7"/>
        <v>45984.479226902302</v>
      </c>
      <c r="Q30" s="20">
        <f t="shared" si="8"/>
        <v>45984.479226902302</v>
      </c>
      <c r="R30" s="40">
        <f t="shared" si="9"/>
        <v>45984.479226902302</v>
      </c>
      <c r="S30" s="20">
        <f t="shared" si="10"/>
        <v>45984.479226902302</v>
      </c>
      <c r="T30" s="20">
        <f t="shared" si="11"/>
        <v>45984.479226902302</v>
      </c>
      <c r="U30" s="20">
        <f t="shared" si="12"/>
        <v>41386.031304212076</v>
      </c>
      <c r="V30" s="20">
        <f t="shared" si="13"/>
        <v>68976.718840353453</v>
      </c>
      <c r="W30" s="20">
        <f t="shared" si="14"/>
        <v>52882.151110937644</v>
      </c>
      <c r="X30" s="20">
        <f t="shared" si="15"/>
        <v>68976.718840353453</v>
      </c>
      <c r="Y30" s="20">
        <f t="shared" si="16"/>
        <v>52882.151110937644</v>
      </c>
      <c r="Z30" s="20">
        <f t="shared" si="18"/>
        <v>39547.355000000003</v>
      </c>
      <c r="AA30" s="35">
        <f t="shared" si="19"/>
        <v>40943.144</v>
      </c>
      <c r="AB30" s="35">
        <f t="shared" si="20"/>
        <v>34894.725000000006</v>
      </c>
      <c r="AC30" s="35">
        <f t="shared" si="21"/>
        <v>27915.780000000002</v>
      </c>
      <c r="AD30" s="34" t="s">
        <v>14</v>
      </c>
      <c r="AE30" s="34" t="s">
        <v>14</v>
      </c>
      <c r="AF30" s="34" t="s">
        <v>14</v>
      </c>
      <c r="AG30" s="34" t="s">
        <v>14</v>
      </c>
      <c r="AH30" s="34" t="s">
        <v>14</v>
      </c>
      <c r="AI30" s="34" t="s">
        <v>14</v>
      </c>
      <c r="AJ30" s="34" t="s">
        <v>14</v>
      </c>
      <c r="AK30" s="34" t="s">
        <v>14</v>
      </c>
      <c r="AL30" s="34" t="s">
        <v>14</v>
      </c>
      <c r="AM30" s="34" t="s">
        <v>14</v>
      </c>
      <c r="AN30" s="34" t="s">
        <v>14</v>
      </c>
      <c r="AO30" s="34" t="s">
        <v>14</v>
      </c>
      <c r="AP30" s="34" t="s">
        <v>14</v>
      </c>
      <c r="AQ30" s="34" t="s">
        <v>14</v>
      </c>
      <c r="AR30" s="34" t="s">
        <v>14</v>
      </c>
      <c r="AS30" s="34" t="s">
        <v>14</v>
      </c>
      <c r="AT30" s="34" t="s">
        <v>14</v>
      </c>
      <c r="AU30" s="34" t="s">
        <v>14</v>
      </c>
      <c r="AV30" s="20">
        <f t="shared" si="22"/>
        <v>39086.807342866952</v>
      </c>
      <c r="AW30" s="20">
        <f t="shared" si="23"/>
        <v>68976.718840353453</v>
      </c>
      <c r="AX30" s="41"/>
      <c r="AY30" s="41"/>
      <c r="AZ30" s="41"/>
      <c r="BA30" s="41"/>
      <c r="BB30" s="41"/>
    </row>
    <row r="31" spans="1:54" s="1" customFormat="1" ht="38.15" customHeight="1" x14ac:dyDescent="0.35">
      <c r="A31" s="36" t="s">
        <v>110</v>
      </c>
      <c r="B31" s="37">
        <v>283</v>
      </c>
      <c r="C31" s="38" t="s">
        <v>65</v>
      </c>
      <c r="D31" s="20">
        <v>57671.15</v>
      </c>
      <c r="E31" s="20">
        <v>57671.15</v>
      </c>
      <c r="F31" s="35" t="s">
        <v>42</v>
      </c>
      <c r="G31" s="20">
        <v>47479.175432139753</v>
      </c>
      <c r="H31" s="20">
        <f t="shared" si="17"/>
        <v>47479.175432139753</v>
      </c>
      <c r="I31" s="20">
        <f t="shared" si="0"/>
        <v>47479.175432139753</v>
      </c>
      <c r="J31" s="20">
        <f t="shared" si="1"/>
        <v>47479.175432139753</v>
      </c>
      <c r="K31" s="20">
        <f t="shared" si="2"/>
        <v>47479.175432139753</v>
      </c>
      <c r="L31" s="20">
        <f t="shared" si="3"/>
        <v>47479.175432139753</v>
      </c>
      <c r="M31" s="39">
        <f t="shared" si="4"/>
        <v>47479.175432139753</v>
      </c>
      <c r="N31" s="20">
        <f t="shared" si="5"/>
        <v>47479.175432139753</v>
      </c>
      <c r="O31" s="20">
        <f t="shared" si="6"/>
        <v>47479.175432139753</v>
      </c>
      <c r="P31" s="20">
        <f t="shared" si="7"/>
        <v>47479.175432139753</v>
      </c>
      <c r="Q31" s="20">
        <f t="shared" si="8"/>
        <v>47479.175432139753</v>
      </c>
      <c r="R31" s="40">
        <f t="shared" si="9"/>
        <v>47479.175432139753</v>
      </c>
      <c r="S31" s="20">
        <f t="shared" si="10"/>
        <v>47479.175432139753</v>
      </c>
      <c r="T31" s="20">
        <f t="shared" si="11"/>
        <v>47479.175432139753</v>
      </c>
      <c r="U31" s="20">
        <f t="shared" si="12"/>
        <v>42731.257888925778</v>
      </c>
      <c r="V31" s="20">
        <f t="shared" si="13"/>
        <v>71218.763148209633</v>
      </c>
      <c r="W31" s="20">
        <f t="shared" si="14"/>
        <v>54601.051746960715</v>
      </c>
      <c r="X31" s="20">
        <f t="shared" si="15"/>
        <v>71218.763148209633</v>
      </c>
      <c r="Y31" s="20">
        <f t="shared" si="16"/>
        <v>54601.051746960715</v>
      </c>
      <c r="Z31" s="20">
        <f t="shared" si="18"/>
        <v>49020.477500000001</v>
      </c>
      <c r="AA31" s="35">
        <f t="shared" si="19"/>
        <v>50750.612000000001</v>
      </c>
      <c r="AB31" s="35">
        <f t="shared" si="20"/>
        <v>43253.362500000003</v>
      </c>
      <c r="AC31" s="35">
        <f t="shared" si="21"/>
        <v>34602.69</v>
      </c>
      <c r="AD31" s="34" t="s">
        <v>14</v>
      </c>
      <c r="AE31" s="34" t="s">
        <v>14</v>
      </c>
      <c r="AF31" s="34" t="s">
        <v>14</v>
      </c>
      <c r="AG31" s="34" t="s">
        <v>14</v>
      </c>
      <c r="AH31" s="34" t="s">
        <v>14</v>
      </c>
      <c r="AI31" s="34" t="s">
        <v>14</v>
      </c>
      <c r="AJ31" s="34" t="s">
        <v>14</v>
      </c>
      <c r="AK31" s="34" t="s">
        <v>14</v>
      </c>
      <c r="AL31" s="34" t="s">
        <v>14</v>
      </c>
      <c r="AM31" s="34" t="s">
        <v>14</v>
      </c>
      <c r="AN31" s="34" t="s">
        <v>14</v>
      </c>
      <c r="AO31" s="34" t="s">
        <v>14</v>
      </c>
      <c r="AP31" s="34" t="s">
        <v>14</v>
      </c>
      <c r="AQ31" s="34" t="s">
        <v>14</v>
      </c>
      <c r="AR31" s="34" t="s">
        <v>14</v>
      </c>
      <c r="AS31" s="34" t="s">
        <v>14</v>
      </c>
      <c r="AT31" s="34" t="s">
        <v>14</v>
      </c>
      <c r="AU31" s="34" t="s">
        <v>14</v>
      </c>
      <c r="AV31" s="20">
        <f t="shared" si="22"/>
        <v>40357.299117318791</v>
      </c>
      <c r="AW31" s="20">
        <f t="shared" si="23"/>
        <v>71218.763148209633</v>
      </c>
      <c r="AX31" s="41"/>
      <c r="AY31" s="41"/>
      <c r="AZ31" s="41"/>
      <c r="BA31" s="41"/>
      <c r="BB31" s="41"/>
    </row>
    <row r="32" spans="1:54" s="1" customFormat="1" ht="38.15" customHeight="1" x14ac:dyDescent="0.35">
      <c r="A32" s="36" t="s">
        <v>111</v>
      </c>
      <c r="B32" s="37">
        <v>286</v>
      </c>
      <c r="C32" s="38" t="s">
        <v>65</v>
      </c>
      <c r="D32" s="20">
        <v>173811.97</v>
      </c>
      <c r="E32" s="20">
        <v>173811.97</v>
      </c>
      <c r="F32" s="35" t="s">
        <v>42</v>
      </c>
      <c r="G32" s="20">
        <v>47479.175432139753</v>
      </c>
      <c r="H32" s="20">
        <f t="shared" si="17"/>
        <v>47479.175432139753</v>
      </c>
      <c r="I32" s="20">
        <f t="shared" si="0"/>
        <v>47479.175432139753</v>
      </c>
      <c r="J32" s="20">
        <f t="shared" si="1"/>
        <v>47479.175432139753</v>
      </c>
      <c r="K32" s="20">
        <f t="shared" si="2"/>
        <v>47479.175432139753</v>
      </c>
      <c r="L32" s="20">
        <f t="shared" si="3"/>
        <v>47479.175432139753</v>
      </c>
      <c r="M32" s="39">
        <f t="shared" si="4"/>
        <v>47479.175432139753</v>
      </c>
      <c r="N32" s="20">
        <f t="shared" si="5"/>
        <v>47479.175432139753</v>
      </c>
      <c r="O32" s="20">
        <f t="shared" si="6"/>
        <v>47479.175432139753</v>
      </c>
      <c r="P32" s="20">
        <f t="shared" si="7"/>
        <v>47479.175432139753</v>
      </c>
      <c r="Q32" s="20">
        <f t="shared" si="8"/>
        <v>47479.175432139753</v>
      </c>
      <c r="R32" s="40">
        <f t="shared" si="9"/>
        <v>47479.175432139753</v>
      </c>
      <c r="S32" s="20">
        <f t="shared" si="10"/>
        <v>47479.175432139753</v>
      </c>
      <c r="T32" s="20">
        <f t="shared" si="11"/>
        <v>47479.175432139753</v>
      </c>
      <c r="U32" s="20">
        <f t="shared" si="12"/>
        <v>42731.257888925778</v>
      </c>
      <c r="V32" s="20">
        <f t="shared" si="13"/>
        <v>71218.763148209633</v>
      </c>
      <c r="W32" s="20">
        <f t="shared" si="14"/>
        <v>54601.051746960715</v>
      </c>
      <c r="X32" s="20">
        <f t="shared" si="15"/>
        <v>71218.763148209633</v>
      </c>
      <c r="Y32" s="20">
        <f t="shared" si="16"/>
        <v>54601.051746960715</v>
      </c>
      <c r="Z32" s="20">
        <f t="shared" si="18"/>
        <v>147740.17449999999</v>
      </c>
      <c r="AA32" s="35">
        <f t="shared" si="19"/>
        <v>152954.5336</v>
      </c>
      <c r="AB32" s="35">
        <f t="shared" si="20"/>
        <v>130358.97750000001</v>
      </c>
      <c r="AC32" s="35">
        <f t="shared" si="21"/>
        <v>104287.182</v>
      </c>
      <c r="AD32" s="34" t="s">
        <v>14</v>
      </c>
      <c r="AE32" s="34" t="s">
        <v>14</v>
      </c>
      <c r="AF32" s="34" t="s">
        <v>14</v>
      </c>
      <c r="AG32" s="34" t="s">
        <v>14</v>
      </c>
      <c r="AH32" s="34" t="s">
        <v>14</v>
      </c>
      <c r="AI32" s="34" t="s">
        <v>14</v>
      </c>
      <c r="AJ32" s="34" t="s">
        <v>14</v>
      </c>
      <c r="AK32" s="34" t="s">
        <v>14</v>
      </c>
      <c r="AL32" s="34" t="s">
        <v>14</v>
      </c>
      <c r="AM32" s="34" t="s">
        <v>14</v>
      </c>
      <c r="AN32" s="34" t="s">
        <v>14</v>
      </c>
      <c r="AO32" s="34" t="s">
        <v>14</v>
      </c>
      <c r="AP32" s="34" t="s">
        <v>14</v>
      </c>
      <c r="AQ32" s="34" t="s">
        <v>14</v>
      </c>
      <c r="AR32" s="34" t="s">
        <v>14</v>
      </c>
      <c r="AS32" s="34" t="s">
        <v>14</v>
      </c>
      <c r="AT32" s="34" t="s">
        <v>14</v>
      </c>
      <c r="AU32" s="34" t="s">
        <v>14</v>
      </c>
      <c r="AV32" s="20">
        <f t="shared" si="22"/>
        <v>40357.299117318791</v>
      </c>
      <c r="AW32" s="20">
        <f t="shared" si="23"/>
        <v>71218.763148209633</v>
      </c>
      <c r="AX32" s="41"/>
      <c r="AY32" s="41"/>
      <c r="AZ32" s="41"/>
      <c r="BA32" s="41"/>
      <c r="BB32" s="41"/>
    </row>
    <row r="33" spans="1:54" s="1" customFormat="1" ht="38.15" customHeight="1" x14ac:dyDescent="0.35">
      <c r="A33" s="36" t="s">
        <v>112</v>
      </c>
      <c r="B33" s="37">
        <v>288</v>
      </c>
      <c r="C33" s="38" t="s">
        <v>65</v>
      </c>
      <c r="D33" s="20">
        <v>57337.703636363636</v>
      </c>
      <c r="E33" s="20">
        <v>57337.703636363636</v>
      </c>
      <c r="F33" s="35" t="s">
        <v>42</v>
      </c>
      <c r="G33" s="20">
        <v>48883.58797397359</v>
      </c>
      <c r="H33" s="20">
        <f t="shared" si="17"/>
        <v>48883.58797397359</v>
      </c>
      <c r="I33" s="20">
        <f t="shared" si="0"/>
        <v>48883.58797397359</v>
      </c>
      <c r="J33" s="20">
        <f t="shared" si="1"/>
        <v>48883.58797397359</v>
      </c>
      <c r="K33" s="20">
        <f t="shared" si="2"/>
        <v>48883.58797397359</v>
      </c>
      <c r="L33" s="20">
        <f t="shared" si="3"/>
        <v>48883.58797397359</v>
      </c>
      <c r="M33" s="39">
        <f t="shared" si="4"/>
        <v>48883.58797397359</v>
      </c>
      <c r="N33" s="20">
        <f t="shared" si="5"/>
        <v>48883.58797397359</v>
      </c>
      <c r="O33" s="20">
        <f t="shared" si="6"/>
        <v>48883.58797397359</v>
      </c>
      <c r="P33" s="20">
        <f t="shared" si="7"/>
        <v>48883.58797397359</v>
      </c>
      <c r="Q33" s="20">
        <f t="shared" si="8"/>
        <v>48883.58797397359</v>
      </c>
      <c r="R33" s="40">
        <f t="shared" si="9"/>
        <v>48883.58797397359</v>
      </c>
      <c r="S33" s="20">
        <f t="shared" si="10"/>
        <v>48883.58797397359</v>
      </c>
      <c r="T33" s="20">
        <f t="shared" si="11"/>
        <v>48883.58797397359</v>
      </c>
      <c r="U33" s="20">
        <f t="shared" si="12"/>
        <v>43995.229176576235</v>
      </c>
      <c r="V33" s="20">
        <f t="shared" si="13"/>
        <v>73325.381960960382</v>
      </c>
      <c r="W33" s="20">
        <f t="shared" si="14"/>
        <v>56216.126170069627</v>
      </c>
      <c r="X33" s="20">
        <f t="shared" si="15"/>
        <v>73325.381960960382</v>
      </c>
      <c r="Y33" s="20">
        <f t="shared" si="16"/>
        <v>56216.126170069627</v>
      </c>
      <c r="Z33" s="20">
        <f t="shared" si="18"/>
        <v>48737.048090909091</v>
      </c>
      <c r="AA33" s="35">
        <f t="shared" si="19"/>
        <v>50457.179199999999</v>
      </c>
      <c r="AB33" s="35">
        <f t="shared" si="20"/>
        <v>43003.277727272725</v>
      </c>
      <c r="AC33" s="35">
        <f t="shared" si="21"/>
        <v>34402.62218181818</v>
      </c>
      <c r="AD33" s="34" t="s">
        <v>14</v>
      </c>
      <c r="AE33" s="34" t="s">
        <v>14</v>
      </c>
      <c r="AF33" s="34" t="s">
        <v>14</v>
      </c>
      <c r="AG33" s="34" t="s">
        <v>14</v>
      </c>
      <c r="AH33" s="34" t="s">
        <v>14</v>
      </c>
      <c r="AI33" s="34" t="s">
        <v>14</v>
      </c>
      <c r="AJ33" s="34" t="s">
        <v>14</v>
      </c>
      <c r="AK33" s="34" t="s">
        <v>14</v>
      </c>
      <c r="AL33" s="34" t="s">
        <v>14</v>
      </c>
      <c r="AM33" s="34" t="s">
        <v>14</v>
      </c>
      <c r="AN33" s="34" t="s">
        <v>14</v>
      </c>
      <c r="AO33" s="34" t="s">
        <v>14</v>
      </c>
      <c r="AP33" s="34" t="s">
        <v>14</v>
      </c>
      <c r="AQ33" s="34" t="s">
        <v>14</v>
      </c>
      <c r="AR33" s="34" t="s">
        <v>14</v>
      </c>
      <c r="AS33" s="34" t="s">
        <v>14</v>
      </c>
      <c r="AT33" s="34" t="s">
        <v>14</v>
      </c>
      <c r="AU33" s="34" t="s">
        <v>14</v>
      </c>
      <c r="AV33" s="20">
        <f t="shared" si="22"/>
        <v>41551.049777877553</v>
      </c>
      <c r="AW33" s="20">
        <f t="shared" si="23"/>
        <v>73325.381960960382</v>
      </c>
      <c r="AX33" s="41"/>
      <c r="AY33" s="41"/>
      <c r="AZ33" s="41"/>
      <c r="BA33" s="41"/>
      <c r="BB33" s="41"/>
    </row>
    <row r="34" spans="1:54" s="1" customFormat="1" ht="38.15" customHeight="1" x14ac:dyDescent="0.35">
      <c r="A34" s="36" t="s">
        <v>113</v>
      </c>
      <c r="B34" s="37">
        <v>289</v>
      </c>
      <c r="C34" s="38" t="s">
        <v>65</v>
      </c>
      <c r="D34" s="20">
        <v>22472.3</v>
      </c>
      <c r="E34" s="20">
        <v>22472.3</v>
      </c>
      <c r="F34" s="35" t="s">
        <v>42</v>
      </c>
      <c r="G34" s="20">
        <v>38215.068415114387</v>
      </c>
      <c r="H34" s="20">
        <f t="shared" si="17"/>
        <v>38215.068415114387</v>
      </c>
      <c r="I34" s="20">
        <f t="shared" si="0"/>
        <v>38215.068415114387</v>
      </c>
      <c r="J34" s="20">
        <f t="shared" si="1"/>
        <v>38215.068415114387</v>
      </c>
      <c r="K34" s="20">
        <f t="shared" si="2"/>
        <v>38215.068415114387</v>
      </c>
      <c r="L34" s="20">
        <f t="shared" si="3"/>
        <v>38215.068415114387</v>
      </c>
      <c r="M34" s="39">
        <f t="shared" si="4"/>
        <v>38215.068415114387</v>
      </c>
      <c r="N34" s="20">
        <f t="shared" si="5"/>
        <v>38215.068415114387</v>
      </c>
      <c r="O34" s="20">
        <f t="shared" si="6"/>
        <v>38215.068415114387</v>
      </c>
      <c r="P34" s="20">
        <f t="shared" si="7"/>
        <v>38215.068415114387</v>
      </c>
      <c r="Q34" s="20">
        <f t="shared" si="8"/>
        <v>38215.068415114387</v>
      </c>
      <c r="R34" s="40">
        <f t="shared" si="9"/>
        <v>38215.068415114387</v>
      </c>
      <c r="S34" s="20">
        <f t="shared" si="10"/>
        <v>38215.068415114387</v>
      </c>
      <c r="T34" s="20">
        <f t="shared" si="11"/>
        <v>38215.068415114387</v>
      </c>
      <c r="U34" s="20">
        <f t="shared" si="12"/>
        <v>34393.56157360295</v>
      </c>
      <c r="V34" s="20">
        <f t="shared" si="13"/>
        <v>57322.602622671577</v>
      </c>
      <c r="W34" s="20">
        <f t="shared" si="14"/>
        <v>43947.328677381542</v>
      </c>
      <c r="X34" s="20">
        <f t="shared" si="15"/>
        <v>57322.602622671577</v>
      </c>
      <c r="Y34" s="20">
        <f t="shared" si="16"/>
        <v>43947.328677381542</v>
      </c>
      <c r="Z34" s="20">
        <f t="shared" si="18"/>
        <v>19101.454999999998</v>
      </c>
      <c r="AA34" s="35">
        <f t="shared" si="19"/>
        <v>19775.624</v>
      </c>
      <c r="AB34" s="35">
        <f t="shared" si="20"/>
        <v>16854.224999999999</v>
      </c>
      <c r="AC34" s="35">
        <f t="shared" si="21"/>
        <v>13483.38</v>
      </c>
      <c r="AD34" s="34" t="s">
        <v>14</v>
      </c>
      <c r="AE34" s="34" t="s">
        <v>14</v>
      </c>
      <c r="AF34" s="34" t="s">
        <v>14</v>
      </c>
      <c r="AG34" s="34" t="s">
        <v>14</v>
      </c>
      <c r="AH34" s="34" t="s">
        <v>14</v>
      </c>
      <c r="AI34" s="34" t="s">
        <v>14</v>
      </c>
      <c r="AJ34" s="34" t="s">
        <v>14</v>
      </c>
      <c r="AK34" s="34" t="s">
        <v>14</v>
      </c>
      <c r="AL34" s="34" t="s">
        <v>14</v>
      </c>
      <c r="AM34" s="34" t="s">
        <v>14</v>
      </c>
      <c r="AN34" s="34" t="s">
        <v>14</v>
      </c>
      <c r="AO34" s="34" t="s">
        <v>14</v>
      </c>
      <c r="AP34" s="34" t="s">
        <v>14</v>
      </c>
      <c r="AQ34" s="34" t="s">
        <v>14</v>
      </c>
      <c r="AR34" s="34" t="s">
        <v>14</v>
      </c>
      <c r="AS34" s="34" t="s">
        <v>14</v>
      </c>
      <c r="AT34" s="34" t="s">
        <v>14</v>
      </c>
      <c r="AU34" s="34" t="s">
        <v>14</v>
      </c>
      <c r="AV34" s="20">
        <f t="shared" si="22"/>
        <v>32482.808152847228</v>
      </c>
      <c r="AW34" s="20">
        <f t="shared" si="23"/>
        <v>57322.602622671577</v>
      </c>
      <c r="AX34" s="41"/>
      <c r="AY34" s="41"/>
      <c r="AZ34" s="41"/>
      <c r="BA34" s="41"/>
      <c r="BB34" s="41"/>
    </row>
    <row r="35" spans="1:54" s="1" customFormat="1" ht="38.15" customHeight="1" x14ac:dyDescent="0.35">
      <c r="A35" s="36" t="s">
        <v>114</v>
      </c>
      <c r="B35" s="37">
        <v>291</v>
      </c>
      <c r="C35" s="38" t="s">
        <v>65</v>
      </c>
      <c r="D35" s="20">
        <v>15896.626666666665</v>
      </c>
      <c r="E35" s="20">
        <v>15896.626666666665</v>
      </c>
      <c r="F35" s="35" t="s">
        <v>42</v>
      </c>
      <c r="G35" s="20">
        <v>39218.220230709987</v>
      </c>
      <c r="H35" s="20">
        <f t="shared" si="17"/>
        <v>39218.220230709987</v>
      </c>
      <c r="I35" s="20">
        <f t="shared" si="0"/>
        <v>39218.220230709987</v>
      </c>
      <c r="J35" s="20">
        <f t="shared" si="1"/>
        <v>39218.220230709987</v>
      </c>
      <c r="K35" s="20">
        <f t="shared" si="2"/>
        <v>39218.220230709987</v>
      </c>
      <c r="L35" s="20">
        <f t="shared" si="3"/>
        <v>39218.220230709987</v>
      </c>
      <c r="M35" s="39">
        <f t="shared" si="4"/>
        <v>39218.220230709987</v>
      </c>
      <c r="N35" s="20">
        <f t="shared" si="5"/>
        <v>39218.220230709987</v>
      </c>
      <c r="O35" s="20">
        <f t="shared" si="6"/>
        <v>39218.220230709987</v>
      </c>
      <c r="P35" s="20">
        <f t="shared" si="7"/>
        <v>39218.220230709987</v>
      </c>
      <c r="Q35" s="20">
        <f t="shared" si="8"/>
        <v>39218.220230709987</v>
      </c>
      <c r="R35" s="40">
        <f t="shared" si="9"/>
        <v>39218.220230709987</v>
      </c>
      <c r="S35" s="20">
        <f t="shared" si="10"/>
        <v>39218.220230709987</v>
      </c>
      <c r="T35" s="20">
        <f t="shared" si="11"/>
        <v>39218.220230709987</v>
      </c>
      <c r="U35" s="20">
        <f t="shared" si="12"/>
        <v>35296.398207638988</v>
      </c>
      <c r="V35" s="20">
        <f t="shared" si="13"/>
        <v>58827.330346064977</v>
      </c>
      <c r="W35" s="20">
        <f t="shared" si="14"/>
        <v>45100.953265316479</v>
      </c>
      <c r="X35" s="20">
        <f t="shared" si="15"/>
        <v>58827.330346064977</v>
      </c>
      <c r="Y35" s="20">
        <f t="shared" si="16"/>
        <v>45100.953265316479</v>
      </c>
      <c r="Z35" s="20">
        <f t="shared" si="18"/>
        <v>13512.132666666665</v>
      </c>
      <c r="AA35" s="35">
        <f t="shared" si="19"/>
        <v>13989.031466666665</v>
      </c>
      <c r="AB35" s="35">
        <f t="shared" si="20"/>
        <v>11922.47</v>
      </c>
      <c r="AC35" s="35">
        <f t="shared" si="21"/>
        <v>9537.9759999999987</v>
      </c>
      <c r="AD35" s="34" t="s">
        <v>14</v>
      </c>
      <c r="AE35" s="34" t="s">
        <v>14</v>
      </c>
      <c r="AF35" s="34" t="s">
        <v>14</v>
      </c>
      <c r="AG35" s="34" t="s">
        <v>14</v>
      </c>
      <c r="AH35" s="34" t="s">
        <v>14</v>
      </c>
      <c r="AI35" s="34" t="s">
        <v>14</v>
      </c>
      <c r="AJ35" s="34" t="s">
        <v>14</v>
      </c>
      <c r="AK35" s="34" t="s">
        <v>14</v>
      </c>
      <c r="AL35" s="34" t="s">
        <v>14</v>
      </c>
      <c r="AM35" s="34" t="s">
        <v>14</v>
      </c>
      <c r="AN35" s="34" t="s">
        <v>14</v>
      </c>
      <c r="AO35" s="34" t="s">
        <v>14</v>
      </c>
      <c r="AP35" s="34" t="s">
        <v>14</v>
      </c>
      <c r="AQ35" s="34" t="s">
        <v>14</v>
      </c>
      <c r="AR35" s="34" t="s">
        <v>14</v>
      </c>
      <c r="AS35" s="34" t="s">
        <v>14</v>
      </c>
      <c r="AT35" s="34" t="s">
        <v>14</v>
      </c>
      <c r="AU35" s="34" t="s">
        <v>14</v>
      </c>
      <c r="AV35" s="20">
        <f t="shared" si="22"/>
        <v>33335.487196103488</v>
      </c>
      <c r="AW35" s="20">
        <f t="shared" si="23"/>
        <v>58827.330346064977</v>
      </c>
      <c r="AX35" s="41"/>
      <c r="AY35" s="41"/>
      <c r="AZ35" s="41"/>
      <c r="BA35" s="41"/>
      <c r="BB35" s="41"/>
    </row>
    <row r="36" spans="1:54" s="1" customFormat="1" ht="38.15" customHeight="1" x14ac:dyDescent="0.35">
      <c r="A36" s="36" t="s">
        <v>115</v>
      </c>
      <c r="B36" s="37">
        <v>299</v>
      </c>
      <c r="C36" s="38" t="s">
        <v>65</v>
      </c>
      <c r="D36" s="20">
        <v>45998.96</v>
      </c>
      <c r="E36" s="20">
        <v>45998.96</v>
      </c>
      <c r="F36" s="35" t="s">
        <v>42</v>
      </c>
      <c r="G36" s="20">
        <v>39514.150016310683</v>
      </c>
      <c r="H36" s="20">
        <f t="shared" si="17"/>
        <v>39514.150016310683</v>
      </c>
      <c r="I36" s="20">
        <f t="shared" si="0"/>
        <v>39514.150016310683</v>
      </c>
      <c r="J36" s="20">
        <f t="shared" si="1"/>
        <v>39514.150016310683</v>
      </c>
      <c r="K36" s="20">
        <f t="shared" si="2"/>
        <v>39514.150016310683</v>
      </c>
      <c r="L36" s="20">
        <f t="shared" si="3"/>
        <v>39514.150016310683</v>
      </c>
      <c r="M36" s="39">
        <f t="shared" si="4"/>
        <v>39514.150016310683</v>
      </c>
      <c r="N36" s="20">
        <f t="shared" si="5"/>
        <v>39514.150016310683</v>
      </c>
      <c r="O36" s="20">
        <f t="shared" si="6"/>
        <v>39514.150016310683</v>
      </c>
      <c r="P36" s="20">
        <f t="shared" si="7"/>
        <v>39514.150016310683</v>
      </c>
      <c r="Q36" s="20">
        <f t="shared" si="8"/>
        <v>39514.150016310683</v>
      </c>
      <c r="R36" s="40">
        <f t="shared" si="9"/>
        <v>39514.150016310683</v>
      </c>
      <c r="S36" s="20">
        <f t="shared" si="10"/>
        <v>39514.150016310683</v>
      </c>
      <c r="T36" s="20">
        <f t="shared" si="11"/>
        <v>39514.150016310683</v>
      </c>
      <c r="U36" s="20">
        <f t="shared" si="12"/>
        <v>35562.735014679616</v>
      </c>
      <c r="V36" s="20">
        <f t="shared" si="13"/>
        <v>59271.225024466024</v>
      </c>
      <c r="W36" s="20">
        <f t="shared" si="14"/>
        <v>45441.27251875728</v>
      </c>
      <c r="X36" s="20">
        <f t="shared" si="15"/>
        <v>59271.225024466024</v>
      </c>
      <c r="Y36" s="20">
        <f t="shared" si="16"/>
        <v>45441.27251875728</v>
      </c>
      <c r="Z36" s="20">
        <f t="shared" si="18"/>
        <v>39099.116000000002</v>
      </c>
      <c r="AA36" s="35">
        <f t="shared" si="19"/>
        <v>40479.084799999997</v>
      </c>
      <c r="AB36" s="35">
        <f t="shared" si="20"/>
        <v>34499.22</v>
      </c>
      <c r="AC36" s="35">
        <f t="shared" si="21"/>
        <v>27599.376</v>
      </c>
      <c r="AD36" s="34" t="s">
        <v>14</v>
      </c>
      <c r="AE36" s="34" t="s">
        <v>14</v>
      </c>
      <c r="AF36" s="34" t="s">
        <v>14</v>
      </c>
      <c r="AG36" s="34" t="s">
        <v>14</v>
      </c>
      <c r="AH36" s="34" t="s">
        <v>14</v>
      </c>
      <c r="AI36" s="34" t="s">
        <v>14</v>
      </c>
      <c r="AJ36" s="34" t="s">
        <v>14</v>
      </c>
      <c r="AK36" s="34" t="s">
        <v>14</v>
      </c>
      <c r="AL36" s="34" t="s">
        <v>14</v>
      </c>
      <c r="AM36" s="34" t="s">
        <v>14</v>
      </c>
      <c r="AN36" s="34" t="s">
        <v>14</v>
      </c>
      <c r="AO36" s="34" t="s">
        <v>14</v>
      </c>
      <c r="AP36" s="34" t="s">
        <v>14</v>
      </c>
      <c r="AQ36" s="34" t="s">
        <v>14</v>
      </c>
      <c r="AR36" s="34" t="s">
        <v>14</v>
      </c>
      <c r="AS36" s="34" t="s">
        <v>14</v>
      </c>
      <c r="AT36" s="34" t="s">
        <v>14</v>
      </c>
      <c r="AU36" s="34" t="s">
        <v>14</v>
      </c>
      <c r="AV36" s="20">
        <f t="shared" si="22"/>
        <v>33587.027513864079</v>
      </c>
      <c r="AW36" s="20">
        <f t="shared" si="23"/>
        <v>59271.225024466024</v>
      </c>
      <c r="AX36" s="41"/>
      <c r="AY36" s="41"/>
      <c r="AZ36" s="41"/>
      <c r="BA36" s="41"/>
      <c r="BB36" s="41"/>
    </row>
    <row r="37" spans="1:54" s="1" customFormat="1" ht="38.15" customHeight="1" x14ac:dyDescent="0.35">
      <c r="A37" s="36" t="s">
        <v>116</v>
      </c>
      <c r="B37" s="37">
        <v>312</v>
      </c>
      <c r="C37" s="38" t="s">
        <v>65</v>
      </c>
      <c r="D37" s="20">
        <v>50709.09</v>
      </c>
      <c r="E37" s="20">
        <v>50709.09</v>
      </c>
      <c r="F37" s="35" t="s">
        <v>42</v>
      </c>
      <c r="G37" s="20">
        <v>35546.684585630086</v>
      </c>
      <c r="H37" s="20">
        <f t="shared" si="17"/>
        <v>35546.684585630086</v>
      </c>
      <c r="I37" s="20">
        <f t="shared" si="0"/>
        <v>35546.684585630086</v>
      </c>
      <c r="J37" s="20">
        <f t="shared" si="1"/>
        <v>35546.684585630086</v>
      </c>
      <c r="K37" s="20">
        <f t="shared" si="2"/>
        <v>35546.684585630086</v>
      </c>
      <c r="L37" s="20">
        <f t="shared" si="3"/>
        <v>35546.684585630086</v>
      </c>
      <c r="M37" s="39">
        <f t="shared" si="4"/>
        <v>35546.684585630086</v>
      </c>
      <c r="N37" s="20">
        <f t="shared" si="5"/>
        <v>35546.684585630086</v>
      </c>
      <c r="O37" s="20">
        <f t="shared" si="6"/>
        <v>35546.684585630086</v>
      </c>
      <c r="P37" s="20">
        <f t="shared" si="7"/>
        <v>35546.684585630086</v>
      </c>
      <c r="Q37" s="20">
        <f t="shared" si="8"/>
        <v>35546.684585630086</v>
      </c>
      <c r="R37" s="40">
        <f t="shared" si="9"/>
        <v>35546.684585630086</v>
      </c>
      <c r="S37" s="20">
        <f t="shared" si="10"/>
        <v>35546.684585630086</v>
      </c>
      <c r="T37" s="20">
        <f t="shared" si="11"/>
        <v>35546.684585630086</v>
      </c>
      <c r="U37" s="20">
        <f t="shared" si="12"/>
        <v>31992.01612706708</v>
      </c>
      <c r="V37" s="20">
        <f t="shared" si="13"/>
        <v>53320.026878445133</v>
      </c>
      <c r="W37" s="20">
        <f t="shared" si="14"/>
        <v>40878.687273474599</v>
      </c>
      <c r="X37" s="20">
        <f t="shared" si="15"/>
        <v>53320.026878445133</v>
      </c>
      <c r="Y37" s="20">
        <f t="shared" si="16"/>
        <v>40878.687273474599</v>
      </c>
      <c r="Z37" s="20">
        <f t="shared" si="18"/>
        <v>43102.726499999997</v>
      </c>
      <c r="AA37" s="35">
        <f t="shared" si="19"/>
        <v>44623.999199999998</v>
      </c>
      <c r="AB37" s="35">
        <f t="shared" si="20"/>
        <v>38031.817499999997</v>
      </c>
      <c r="AC37" s="35">
        <f t="shared" si="21"/>
        <v>30425.453999999998</v>
      </c>
      <c r="AD37" s="34" t="s">
        <v>14</v>
      </c>
      <c r="AE37" s="34" t="s">
        <v>14</v>
      </c>
      <c r="AF37" s="34" t="s">
        <v>14</v>
      </c>
      <c r="AG37" s="34" t="s">
        <v>14</v>
      </c>
      <c r="AH37" s="34" t="s">
        <v>14</v>
      </c>
      <c r="AI37" s="34" t="s">
        <v>14</v>
      </c>
      <c r="AJ37" s="34" t="s">
        <v>14</v>
      </c>
      <c r="AK37" s="34" t="s">
        <v>14</v>
      </c>
      <c r="AL37" s="34" t="s">
        <v>14</v>
      </c>
      <c r="AM37" s="34" t="s">
        <v>14</v>
      </c>
      <c r="AN37" s="34" t="s">
        <v>14</v>
      </c>
      <c r="AO37" s="34" t="s">
        <v>14</v>
      </c>
      <c r="AP37" s="34" t="s">
        <v>14</v>
      </c>
      <c r="AQ37" s="34" t="s">
        <v>14</v>
      </c>
      <c r="AR37" s="34" t="s">
        <v>14</v>
      </c>
      <c r="AS37" s="34" t="s">
        <v>14</v>
      </c>
      <c r="AT37" s="34" t="s">
        <v>14</v>
      </c>
      <c r="AU37" s="34" t="s">
        <v>14</v>
      </c>
      <c r="AV37" s="20">
        <f t="shared" si="22"/>
        <v>30214.681897785573</v>
      </c>
      <c r="AW37" s="20">
        <f t="shared" si="23"/>
        <v>53320.026878445133</v>
      </c>
      <c r="AX37" s="41"/>
      <c r="AY37" s="41"/>
      <c r="AZ37" s="41"/>
      <c r="BA37" s="41"/>
      <c r="BB37" s="41"/>
    </row>
    <row r="38" spans="1:54" s="1" customFormat="1" ht="38.15" customHeight="1" x14ac:dyDescent="0.35">
      <c r="A38" s="36" t="s">
        <v>117</v>
      </c>
      <c r="B38" s="37">
        <v>314</v>
      </c>
      <c r="C38" s="38" t="s">
        <v>65</v>
      </c>
      <c r="D38" s="20">
        <v>71291.565714285709</v>
      </c>
      <c r="E38" s="20">
        <v>71291.565714285709</v>
      </c>
      <c r="F38" s="35" t="s">
        <v>42</v>
      </c>
      <c r="G38" s="20">
        <v>45899.211322576681</v>
      </c>
      <c r="H38" s="20">
        <f t="shared" si="17"/>
        <v>45899.211322576681</v>
      </c>
      <c r="I38" s="20">
        <f t="shared" si="0"/>
        <v>45899.211322576681</v>
      </c>
      <c r="J38" s="20">
        <f t="shared" si="1"/>
        <v>45899.211322576681</v>
      </c>
      <c r="K38" s="20">
        <f t="shared" si="2"/>
        <v>45899.211322576681</v>
      </c>
      <c r="L38" s="20">
        <f t="shared" si="3"/>
        <v>45899.211322576681</v>
      </c>
      <c r="M38" s="39">
        <f t="shared" si="4"/>
        <v>45899.211322576681</v>
      </c>
      <c r="N38" s="20">
        <f t="shared" si="5"/>
        <v>45899.211322576681</v>
      </c>
      <c r="O38" s="20">
        <f t="shared" si="6"/>
        <v>45899.211322576681</v>
      </c>
      <c r="P38" s="20">
        <f t="shared" si="7"/>
        <v>45899.211322576681</v>
      </c>
      <c r="Q38" s="20">
        <f t="shared" si="8"/>
        <v>45899.211322576681</v>
      </c>
      <c r="R38" s="40">
        <f t="shared" si="9"/>
        <v>45899.211322576681</v>
      </c>
      <c r="S38" s="20">
        <f t="shared" si="10"/>
        <v>45899.211322576681</v>
      </c>
      <c r="T38" s="20">
        <f t="shared" si="11"/>
        <v>45899.211322576681</v>
      </c>
      <c r="U38" s="20">
        <f t="shared" si="12"/>
        <v>41309.290190319014</v>
      </c>
      <c r="V38" s="20">
        <f t="shared" si="13"/>
        <v>68848.816983865021</v>
      </c>
      <c r="W38" s="20">
        <f t="shared" si="14"/>
        <v>52784.093020963177</v>
      </c>
      <c r="X38" s="20">
        <f t="shared" si="15"/>
        <v>68848.816983865021</v>
      </c>
      <c r="Y38" s="20">
        <f t="shared" si="16"/>
        <v>52784.093020963177</v>
      </c>
      <c r="Z38" s="20">
        <f t="shared" si="18"/>
        <v>60597.83085714285</v>
      </c>
      <c r="AA38" s="35">
        <f t="shared" si="19"/>
        <v>62736.577828571426</v>
      </c>
      <c r="AB38" s="35">
        <f t="shared" si="20"/>
        <v>53468.674285714282</v>
      </c>
      <c r="AC38" s="35">
        <f t="shared" si="21"/>
        <v>42774.939428571422</v>
      </c>
      <c r="AD38" s="34" t="s">
        <v>14</v>
      </c>
      <c r="AE38" s="34" t="s">
        <v>14</v>
      </c>
      <c r="AF38" s="34" t="s">
        <v>14</v>
      </c>
      <c r="AG38" s="34" t="s">
        <v>14</v>
      </c>
      <c r="AH38" s="34" t="s">
        <v>14</v>
      </c>
      <c r="AI38" s="34" t="s">
        <v>14</v>
      </c>
      <c r="AJ38" s="34" t="s">
        <v>14</v>
      </c>
      <c r="AK38" s="34" t="s">
        <v>14</v>
      </c>
      <c r="AL38" s="34" t="s">
        <v>14</v>
      </c>
      <c r="AM38" s="34" t="s">
        <v>14</v>
      </c>
      <c r="AN38" s="34" t="s">
        <v>14</v>
      </c>
      <c r="AO38" s="34" t="s">
        <v>14</v>
      </c>
      <c r="AP38" s="34" t="s">
        <v>14</v>
      </c>
      <c r="AQ38" s="34" t="s">
        <v>14</v>
      </c>
      <c r="AR38" s="34" t="s">
        <v>14</v>
      </c>
      <c r="AS38" s="34" t="s">
        <v>14</v>
      </c>
      <c r="AT38" s="34" t="s">
        <v>14</v>
      </c>
      <c r="AU38" s="34" t="s">
        <v>14</v>
      </c>
      <c r="AV38" s="20">
        <f t="shared" si="22"/>
        <v>39014.329624190177</v>
      </c>
      <c r="AW38" s="20">
        <f t="shared" si="23"/>
        <v>68848.816983865021</v>
      </c>
      <c r="AX38" s="41"/>
      <c r="AY38" s="41"/>
      <c r="AZ38" s="41"/>
      <c r="BA38" s="41"/>
      <c r="BB38" s="41"/>
    </row>
    <row r="39" spans="1:54" s="1" customFormat="1" ht="38.15" customHeight="1" x14ac:dyDescent="0.35">
      <c r="A39" s="36" t="s">
        <v>118</v>
      </c>
      <c r="B39" s="37">
        <v>315</v>
      </c>
      <c r="C39" s="38" t="s">
        <v>65</v>
      </c>
      <c r="D39" s="20">
        <v>58318.44</v>
      </c>
      <c r="E39" s="20">
        <v>58318.44</v>
      </c>
      <c r="F39" s="35" t="s">
        <v>42</v>
      </c>
      <c r="G39" s="20">
        <v>36268.953892858917</v>
      </c>
      <c r="H39" s="20">
        <f t="shared" si="17"/>
        <v>36268.953892858917</v>
      </c>
      <c r="I39" s="20">
        <f t="shared" si="0"/>
        <v>36268.953892858917</v>
      </c>
      <c r="J39" s="20">
        <f t="shared" si="1"/>
        <v>36268.953892858917</v>
      </c>
      <c r="K39" s="20">
        <f t="shared" si="2"/>
        <v>36268.953892858917</v>
      </c>
      <c r="L39" s="20">
        <f t="shared" si="3"/>
        <v>36268.953892858917</v>
      </c>
      <c r="M39" s="39">
        <f t="shared" si="4"/>
        <v>36268.953892858917</v>
      </c>
      <c r="N39" s="20">
        <f t="shared" si="5"/>
        <v>36268.953892858917</v>
      </c>
      <c r="O39" s="20">
        <f t="shared" si="6"/>
        <v>36268.953892858917</v>
      </c>
      <c r="P39" s="20">
        <f t="shared" si="7"/>
        <v>36268.953892858917</v>
      </c>
      <c r="Q39" s="20">
        <f t="shared" si="8"/>
        <v>36268.953892858917</v>
      </c>
      <c r="R39" s="40">
        <f t="shared" si="9"/>
        <v>36268.953892858917</v>
      </c>
      <c r="S39" s="20">
        <f t="shared" si="10"/>
        <v>36268.953892858917</v>
      </c>
      <c r="T39" s="20">
        <f t="shared" si="11"/>
        <v>36268.953892858917</v>
      </c>
      <c r="U39" s="20">
        <f t="shared" si="12"/>
        <v>32642.058503573026</v>
      </c>
      <c r="V39" s="20">
        <f t="shared" si="13"/>
        <v>54403.430839288376</v>
      </c>
      <c r="W39" s="20">
        <f t="shared" si="14"/>
        <v>41709.296976787751</v>
      </c>
      <c r="X39" s="20">
        <f t="shared" si="15"/>
        <v>54403.430839288376</v>
      </c>
      <c r="Y39" s="20">
        <f t="shared" si="16"/>
        <v>41709.296976787751</v>
      </c>
      <c r="Z39" s="20">
        <f t="shared" si="18"/>
        <v>49570.673999999999</v>
      </c>
      <c r="AA39" s="35">
        <f t="shared" si="19"/>
        <v>51320.227200000001</v>
      </c>
      <c r="AB39" s="35">
        <f t="shared" si="20"/>
        <v>43738.83</v>
      </c>
      <c r="AC39" s="35">
        <f t="shared" si="21"/>
        <v>34991.063999999998</v>
      </c>
      <c r="AD39" s="34" t="s">
        <v>14</v>
      </c>
      <c r="AE39" s="34" t="s">
        <v>14</v>
      </c>
      <c r="AF39" s="34" t="s">
        <v>14</v>
      </c>
      <c r="AG39" s="34" t="s">
        <v>14</v>
      </c>
      <c r="AH39" s="34" t="s">
        <v>14</v>
      </c>
      <c r="AI39" s="34" t="s">
        <v>14</v>
      </c>
      <c r="AJ39" s="34" t="s">
        <v>14</v>
      </c>
      <c r="AK39" s="34" t="s">
        <v>14</v>
      </c>
      <c r="AL39" s="34" t="s">
        <v>14</v>
      </c>
      <c r="AM39" s="34" t="s">
        <v>14</v>
      </c>
      <c r="AN39" s="34" t="s">
        <v>14</v>
      </c>
      <c r="AO39" s="34" t="s">
        <v>14</v>
      </c>
      <c r="AP39" s="34" t="s">
        <v>14</v>
      </c>
      <c r="AQ39" s="34" t="s">
        <v>14</v>
      </c>
      <c r="AR39" s="34" t="s">
        <v>14</v>
      </c>
      <c r="AS39" s="34" t="s">
        <v>14</v>
      </c>
      <c r="AT39" s="34" t="s">
        <v>14</v>
      </c>
      <c r="AU39" s="34" t="s">
        <v>14</v>
      </c>
      <c r="AV39" s="20">
        <f t="shared" si="22"/>
        <v>30828.61080893008</v>
      </c>
      <c r="AW39" s="20">
        <f t="shared" si="23"/>
        <v>54403.430839288376</v>
      </c>
      <c r="AX39" s="41"/>
      <c r="AY39" s="41"/>
      <c r="AZ39" s="41"/>
      <c r="BA39" s="41"/>
      <c r="BB39" s="41"/>
    </row>
    <row r="40" spans="1:54" s="1" customFormat="1" ht="38.15" customHeight="1" x14ac:dyDescent="0.35">
      <c r="A40" s="36" t="s">
        <v>119</v>
      </c>
      <c r="B40" s="37">
        <v>329</v>
      </c>
      <c r="C40" s="38" t="s">
        <v>65</v>
      </c>
      <c r="D40" s="20">
        <v>441956.33</v>
      </c>
      <c r="E40" s="20">
        <v>441956.33</v>
      </c>
      <c r="F40" s="35" t="s">
        <v>42</v>
      </c>
      <c r="G40" s="20">
        <v>73004.373379969795</v>
      </c>
      <c r="H40" s="20">
        <f t="shared" si="17"/>
        <v>73004.373379969795</v>
      </c>
      <c r="I40" s="20">
        <f t="shared" si="0"/>
        <v>73004.373379969795</v>
      </c>
      <c r="J40" s="20">
        <f t="shared" si="1"/>
        <v>73004.373379969795</v>
      </c>
      <c r="K40" s="20">
        <f t="shared" si="2"/>
        <v>73004.373379969795</v>
      </c>
      <c r="L40" s="20">
        <f t="shared" si="3"/>
        <v>73004.373379969795</v>
      </c>
      <c r="M40" s="39">
        <f t="shared" si="4"/>
        <v>73004.373379969795</v>
      </c>
      <c r="N40" s="20">
        <f t="shared" si="5"/>
        <v>73004.373379969795</v>
      </c>
      <c r="O40" s="20">
        <f t="shared" si="6"/>
        <v>73004.373379969795</v>
      </c>
      <c r="P40" s="20">
        <f t="shared" si="7"/>
        <v>73004.373379969795</v>
      </c>
      <c r="Q40" s="20">
        <f t="shared" si="8"/>
        <v>73004.373379969795</v>
      </c>
      <c r="R40" s="40">
        <f t="shared" si="9"/>
        <v>73004.373379969795</v>
      </c>
      <c r="S40" s="20">
        <f t="shared" si="10"/>
        <v>73004.373379969795</v>
      </c>
      <c r="T40" s="20">
        <f t="shared" si="11"/>
        <v>73004.373379969795</v>
      </c>
      <c r="U40" s="20">
        <f t="shared" si="12"/>
        <v>65703.936041972818</v>
      </c>
      <c r="V40" s="20">
        <f t="shared" si="13"/>
        <v>109506.56006995469</v>
      </c>
      <c r="W40" s="20">
        <f t="shared" si="14"/>
        <v>83955.029386965252</v>
      </c>
      <c r="X40" s="20">
        <f t="shared" si="15"/>
        <v>109506.56006995469</v>
      </c>
      <c r="Y40" s="20">
        <f t="shared" si="16"/>
        <v>83955.029386965252</v>
      </c>
      <c r="Z40" s="20">
        <f t="shared" si="18"/>
        <v>375662.88050000003</v>
      </c>
      <c r="AA40" s="35">
        <f t="shared" si="19"/>
        <v>388921.57040000003</v>
      </c>
      <c r="AB40" s="35">
        <f t="shared" si="20"/>
        <v>331467.2475</v>
      </c>
      <c r="AC40" s="35">
        <f t="shared" si="21"/>
        <v>265173.79800000001</v>
      </c>
      <c r="AD40" s="34" t="s">
        <v>14</v>
      </c>
      <c r="AE40" s="34" t="s">
        <v>14</v>
      </c>
      <c r="AF40" s="34" t="s">
        <v>14</v>
      </c>
      <c r="AG40" s="34" t="s">
        <v>14</v>
      </c>
      <c r="AH40" s="34" t="s">
        <v>14</v>
      </c>
      <c r="AI40" s="34" t="s">
        <v>14</v>
      </c>
      <c r="AJ40" s="34" t="s">
        <v>14</v>
      </c>
      <c r="AK40" s="34" t="s">
        <v>14</v>
      </c>
      <c r="AL40" s="34" t="s">
        <v>14</v>
      </c>
      <c r="AM40" s="34" t="s">
        <v>14</v>
      </c>
      <c r="AN40" s="34" t="s">
        <v>14</v>
      </c>
      <c r="AO40" s="34" t="s">
        <v>14</v>
      </c>
      <c r="AP40" s="34" t="s">
        <v>14</v>
      </c>
      <c r="AQ40" s="34" t="s">
        <v>14</v>
      </c>
      <c r="AR40" s="34" t="s">
        <v>14</v>
      </c>
      <c r="AS40" s="34" t="s">
        <v>14</v>
      </c>
      <c r="AT40" s="34" t="s">
        <v>14</v>
      </c>
      <c r="AU40" s="34" t="s">
        <v>14</v>
      </c>
      <c r="AV40" s="20">
        <f t="shared" si="22"/>
        <v>62053.717372974323</v>
      </c>
      <c r="AW40" s="20">
        <f t="shared" si="23"/>
        <v>109506.56006995469</v>
      </c>
      <c r="AX40" s="41"/>
      <c r="AY40" s="41"/>
      <c r="AZ40" s="41"/>
      <c r="BA40" s="41"/>
      <c r="BB40" s="41"/>
    </row>
    <row r="41" spans="1:54" s="1" customFormat="1" ht="38.15" customHeight="1" x14ac:dyDescent="0.35">
      <c r="A41" s="36" t="s">
        <v>120</v>
      </c>
      <c r="B41" s="37">
        <v>347</v>
      </c>
      <c r="C41" s="38" t="s">
        <v>65</v>
      </c>
      <c r="D41" s="20">
        <v>69401.84</v>
      </c>
      <c r="E41" s="20">
        <v>69401.84</v>
      </c>
      <c r="F41" s="35" t="s">
        <v>42</v>
      </c>
      <c r="G41" s="20">
        <v>47479.175432139753</v>
      </c>
      <c r="H41" s="20">
        <f t="shared" si="17"/>
        <v>47479.175432139753</v>
      </c>
      <c r="I41" s="20">
        <f t="shared" si="0"/>
        <v>47479.175432139753</v>
      </c>
      <c r="J41" s="20">
        <f t="shared" si="1"/>
        <v>47479.175432139753</v>
      </c>
      <c r="K41" s="20">
        <f t="shared" si="2"/>
        <v>47479.175432139753</v>
      </c>
      <c r="L41" s="20">
        <f t="shared" si="3"/>
        <v>47479.175432139753</v>
      </c>
      <c r="M41" s="39">
        <f t="shared" si="4"/>
        <v>47479.175432139753</v>
      </c>
      <c r="N41" s="20">
        <f t="shared" si="5"/>
        <v>47479.175432139753</v>
      </c>
      <c r="O41" s="20">
        <f t="shared" si="6"/>
        <v>47479.175432139753</v>
      </c>
      <c r="P41" s="20">
        <f t="shared" si="7"/>
        <v>47479.175432139753</v>
      </c>
      <c r="Q41" s="20">
        <f t="shared" si="8"/>
        <v>47479.175432139753</v>
      </c>
      <c r="R41" s="40">
        <f t="shared" si="9"/>
        <v>47479.175432139753</v>
      </c>
      <c r="S41" s="20">
        <f t="shared" si="10"/>
        <v>47479.175432139753</v>
      </c>
      <c r="T41" s="20">
        <f t="shared" si="11"/>
        <v>47479.175432139753</v>
      </c>
      <c r="U41" s="20">
        <f t="shared" si="12"/>
        <v>42731.257888925778</v>
      </c>
      <c r="V41" s="20">
        <f t="shared" si="13"/>
        <v>71218.763148209633</v>
      </c>
      <c r="W41" s="20">
        <f t="shared" si="14"/>
        <v>54601.051746960715</v>
      </c>
      <c r="X41" s="20">
        <f t="shared" si="15"/>
        <v>71218.763148209633</v>
      </c>
      <c r="Y41" s="20">
        <f t="shared" si="16"/>
        <v>54601.051746960715</v>
      </c>
      <c r="Z41" s="20">
        <f t="shared" si="18"/>
        <v>58991.563999999998</v>
      </c>
      <c r="AA41" s="35">
        <f t="shared" si="19"/>
        <v>61073.619199999994</v>
      </c>
      <c r="AB41" s="35">
        <f t="shared" si="20"/>
        <v>52051.38</v>
      </c>
      <c r="AC41" s="35">
        <f t="shared" si="21"/>
        <v>41641.103999999999</v>
      </c>
      <c r="AD41" s="34" t="s">
        <v>14</v>
      </c>
      <c r="AE41" s="34" t="s">
        <v>14</v>
      </c>
      <c r="AF41" s="34" t="s">
        <v>14</v>
      </c>
      <c r="AG41" s="34" t="s">
        <v>14</v>
      </c>
      <c r="AH41" s="34" t="s">
        <v>14</v>
      </c>
      <c r="AI41" s="34" t="s">
        <v>14</v>
      </c>
      <c r="AJ41" s="34" t="s">
        <v>14</v>
      </c>
      <c r="AK41" s="34" t="s">
        <v>14</v>
      </c>
      <c r="AL41" s="34" t="s">
        <v>14</v>
      </c>
      <c r="AM41" s="34" t="s">
        <v>14</v>
      </c>
      <c r="AN41" s="34" t="s">
        <v>14</v>
      </c>
      <c r="AO41" s="34" t="s">
        <v>14</v>
      </c>
      <c r="AP41" s="34" t="s">
        <v>14</v>
      </c>
      <c r="AQ41" s="34" t="s">
        <v>14</v>
      </c>
      <c r="AR41" s="34" t="s">
        <v>14</v>
      </c>
      <c r="AS41" s="34" t="s">
        <v>14</v>
      </c>
      <c r="AT41" s="34" t="s">
        <v>14</v>
      </c>
      <c r="AU41" s="34" t="s">
        <v>14</v>
      </c>
      <c r="AV41" s="20">
        <f t="shared" si="22"/>
        <v>40357.299117318791</v>
      </c>
      <c r="AW41" s="20">
        <f t="shared" si="23"/>
        <v>71218.763148209633</v>
      </c>
      <c r="AX41" s="41"/>
      <c r="AY41" s="41"/>
      <c r="AZ41" s="41"/>
      <c r="BA41" s="41"/>
      <c r="BB41" s="41"/>
    </row>
    <row r="42" spans="1:54" s="1" customFormat="1" ht="38.15" customHeight="1" x14ac:dyDescent="0.35">
      <c r="A42" s="36" t="s">
        <v>121</v>
      </c>
      <c r="B42" s="37">
        <v>356</v>
      </c>
      <c r="C42" s="38" t="s">
        <v>65</v>
      </c>
      <c r="D42" s="20">
        <v>77367.475000000006</v>
      </c>
      <c r="E42" s="20">
        <v>77367.475000000006</v>
      </c>
      <c r="F42" s="35" t="s">
        <v>42</v>
      </c>
      <c r="G42" s="20">
        <v>70461.383527434955</v>
      </c>
      <c r="H42" s="20">
        <f t="shared" si="17"/>
        <v>70461.383527434955</v>
      </c>
      <c r="I42" s="20">
        <f t="shared" si="0"/>
        <v>70461.383527434955</v>
      </c>
      <c r="J42" s="20">
        <f t="shared" si="1"/>
        <v>70461.383527434955</v>
      </c>
      <c r="K42" s="20">
        <f t="shared" si="2"/>
        <v>70461.383527434955</v>
      </c>
      <c r="L42" s="20">
        <f t="shared" si="3"/>
        <v>70461.383527434955</v>
      </c>
      <c r="M42" s="39">
        <f t="shared" si="4"/>
        <v>70461.383527434955</v>
      </c>
      <c r="N42" s="20">
        <f t="shared" si="5"/>
        <v>70461.383527434955</v>
      </c>
      <c r="O42" s="20">
        <f t="shared" si="6"/>
        <v>70461.383527434955</v>
      </c>
      <c r="P42" s="20">
        <f t="shared" si="7"/>
        <v>70461.383527434955</v>
      </c>
      <c r="Q42" s="20">
        <f t="shared" si="8"/>
        <v>70461.383527434955</v>
      </c>
      <c r="R42" s="40">
        <f t="shared" si="9"/>
        <v>70461.383527434955</v>
      </c>
      <c r="S42" s="20">
        <f t="shared" si="10"/>
        <v>70461.383527434955</v>
      </c>
      <c r="T42" s="20">
        <f t="shared" si="11"/>
        <v>70461.383527434955</v>
      </c>
      <c r="U42" s="20">
        <f t="shared" si="12"/>
        <v>63415.245174691459</v>
      </c>
      <c r="V42" s="20">
        <f t="shared" si="13"/>
        <v>105692.07529115243</v>
      </c>
      <c r="W42" s="20">
        <f t="shared" si="14"/>
        <v>81030.591056550198</v>
      </c>
      <c r="X42" s="20">
        <f t="shared" si="15"/>
        <v>105692.07529115243</v>
      </c>
      <c r="Y42" s="20">
        <f t="shared" si="16"/>
        <v>81030.591056550198</v>
      </c>
      <c r="Z42" s="20">
        <f t="shared" si="18"/>
        <v>65762.353750000009</v>
      </c>
      <c r="AA42" s="35">
        <f t="shared" si="19"/>
        <v>68083.378000000012</v>
      </c>
      <c r="AB42" s="35">
        <f t="shared" si="20"/>
        <v>58025.606250000004</v>
      </c>
      <c r="AC42" s="35">
        <f t="shared" si="21"/>
        <v>46420.485000000001</v>
      </c>
      <c r="AD42" s="34" t="s">
        <v>14</v>
      </c>
      <c r="AE42" s="34" t="s">
        <v>14</v>
      </c>
      <c r="AF42" s="34" t="s">
        <v>14</v>
      </c>
      <c r="AG42" s="34" t="s">
        <v>14</v>
      </c>
      <c r="AH42" s="34" t="s">
        <v>14</v>
      </c>
      <c r="AI42" s="34" t="s">
        <v>14</v>
      </c>
      <c r="AJ42" s="34" t="s">
        <v>14</v>
      </c>
      <c r="AK42" s="34" t="s">
        <v>14</v>
      </c>
      <c r="AL42" s="34" t="s">
        <v>14</v>
      </c>
      <c r="AM42" s="34" t="s">
        <v>14</v>
      </c>
      <c r="AN42" s="34" t="s">
        <v>14</v>
      </c>
      <c r="AO42" s="34" t="s">
        <v>14</v>
      </c>
      <c r="AP42" s="34" t="s">
        <v>14</v>
      </c>
      <c r="AQ42" s="34" t="s">
        <v>14</v>
      </c>
      <c r="AR42" s="34" t="s">
        <v>14</v>
      </c>
      <c r="AS42" s="34" t="s">
        <v>14</v>
      </c>
      <c r="AT42" s="34" t="s">
        <v>14</v>
      </c>
      <c r="AU42" s="34" t="s">
        <v>14</v>
      </c>
      <c r="AV42" s="20">
        <f t="shared" si="22"/>
        <v>59892.175998319712</v>
      </c>
      <c r="AW42" s="20">
        <f t="shared" si="23"/>
        <v>105692.07529115243</v>
      </c>
      <c r="AX42" s="41"/>
      <c r="AY42" s="41"/>
      <c r="AZ42" s="41"/>
      <c r="BA42" s="41"/>
      <c r="BB42" s="41"/>
    </row>
    <row r="43" spans="1:54" s="1" customFormat="1" ht="38.15" customHeight="1" x14ac:dyDescent="0.35">
      <c r="A43" s="36" t="s">
        <v>122</v>
      </c>
      <c r="B43" s="37">
        <v>371</v>
      </c>
      <c r="C43" s="38" t="s">
        <v>65</v>
      </c>
      <c r="D43" s="20">
        <v>45917.136666666665</v>
      </c>
      <c r="E43" s="20">
        <v>45917.136666666665</v>
      </c>
      <c r="F43" s="35" t="s">
        <v>42</v>
      </c>
      <c r="G43" s="20">
        <v>43953.096800321218</v>
      </c>
      <c r="H43" s="20">
        <f t="shared" si="17"/>
        <v>43953.096800321218</v>
      </c>
      <c r="I43" s="20">
        <f t="shared" si="0"/>
        <v>43953.096800321218</v>
      </c>
      <c r="J43" s="20">
        <f t="shared" si="1"/>
        <v>43953.096800321218</v>
      </c>
      <c r="K43" s="20">
        <f t="shared" si="2"/>
        <v>43953.096800321218</v>
      </c>
      <c r="L43" s="20">
        <f t="shared" si="3"/>
        <v>43953.096800321218</v>
      </c>
      <c r="M43" s="39">
        <f t="shared" si="4"/>
        <v>43953.096800321218</v>
      </c>
      <c r="N43" s="20">
        <f t="shared" si="5"/>
        <v>43953.096800321218</v>
      </c>
      <c r="O43" s="20">
        <f t="shared" si="6"/>
        <v>43953.096800321218</v>
      </c>
      <c r="P43" s="20">
        <f t="shared" si="7"/>
        <v>43953.096800321218</v>
      </c>
      <c r="Q43" s="20">
        <f t="shared" si="8"/>
        <v>43953.096800321218</v>
      </c>
      <c r="R43" s="40">
        <f t="shared" si="9"/>
        <v>43953.096800321218</v>
      </c>
      <c r="S43" s="20">
        <f t="shared" si="10"/>
        <v>43953.096800321218</v>
      </c>
      <c r="T43" s="20">
        <f t="shared" si="11"/>
        <v>43953.096800321218</v>
      </c>
      <c r="U43" s="20">
        <f t="shared" si="12"/>
        <v>39557.787120289096</v>
      </c>
      <c r="V43" s="20">
        <f t="shared" si="13"/>
        <v>65929.645200481827</v>
      </c>
      <c r="W43" s="20">
        <f t="shared" si="14"/>
        <v>50546.061320369394</v>
      </c>
      <c r="X43" s="20">
        <f t="shared" si="15"/>
        <v>65929.645200481827</v>
      </c>
      <c r="Y43" s="20">
        <f t="shared" si="16"/>
        <v>50546.061320369394</v>
      </c>
      <c r="Z43" s="20">
        <f t="shared" si="18"/>
        <v>39029.566166666664</v>
      </c>
      <c r="AA43" s="35">
        <f t="shared" si="19"/>
        <v>40407.080266666664</v>
      </c>
      <c r="AB43" s="35">
        <f t="shared" si="20"/>
        <v>34437.852500000001</v>
      </c>
      <c r="AC43" s="35">
        <f t="shared" si="21"/>
        <v>27550.281999999999</v>
      </c>
      <c r="AD43" s="34" t="s">
        <v>14</v>
      </c>
      <c r="AE43" s="34" t="s">
        <v>14</v>
      </c>
      <c r="AF43" s="34" t="s">
        <v>14</v>
      </c>
      <c r="AG43" s="34" t="s">
        <v>14</v>
      </c>
      <c r="AH43" s="34" t="s">
        <v>14</v>
      </c>
      <c r="AI43" s="34" t="s">
        <v>14</v>
      </c>
      <c r="AJ43" s="34" t="s">
        <v>14</v>
      </c>
      <c r="AK43" s="34" t="s">
        <v>14</v>
      </c>
      <c r="AL43" s="34" t="s">
        <v>14</v>
      </c>
      <c r="AM43" s="34" t="s">
        <v>14</v>
      </c>
      <c r="AN43" s="34" t="s">
        <v>14</v>
      </c>
      <c r="AO43" s="34" t="s">
        <v>14</v>
      </c>
      <c r="AP43" s="34" t="s">
        <v>14</v>
      </c>
      <c r="AQ43" s="34" t="s">
        <v>14</v>
      </c>
      <c r="AR43" s="34" t="s">
        <v>14</v>
      </c>
      <c r="AS43" s="34" t="s">
        <v>14</v>
      </c>
      <c r="AT43" s="34" t="s">
        <v>14</v>
      </c>
      <c r="AU43" s="34" t="s">
        <v>14</v>
      </c>
      <c r="AV43" s="20">
        <f t="shared" si="22"/>
        <v>37360.132280273036</v>
      </c>
      <c r="AW43" s="20">
        <f t="shared" si="23"/>
        <v>65929.645200481827</v>
      </c>
      <c r="AX43" s="41"/>
      <c r="AY43" s="41"/>
      <c r="AZ43" s="41"/>
      <c r="BA43" s="41"/>
      <c r="BB43" s="41"/>
    </row>
    <row r="44" spans="1:54" s="1" customFormat="1" ht="38.15" customHeight="1" x14ac:dyDescent="0.35">
      <c r="A44" s="36" t="s">
        <v>123</v>
      </c>
      <c r="B44" s="37">
        <v>377</v>
      </c>
      <c r="C44" s="38" t="s">
        <v>65</v>
      </c>
      <c r="D44" s="20">
        <v>104912.64</v>
      </c>
      <c r="E44" s="20">
        <v>104912.64</v>
      </c>
      <c r="F44" s="35" t="s">
        <v>42</v>
      </c>
      <c r="G44" s="20">
        <v>35546.684585630086</v>
      </c>
      <c r="H44" s="20">
        <f t="shared" si="17"/>
        <v>35546.684585630086</v>
      </c>
      <c r="I44" s="20">
        <f t="shared" ref="I44:I75" si="24">G44</f>
        <v>35546.684585630086</v>
      </c>
      <c r="J44" s="20">
        <f t="shared" ref="J44:J75" si="25">G44</f>
        <v>35546.684585630086</v>
      </c>
      <c r="K44" s="20">
        <f t="shared" ref="K44:K75" si="26">G44</f>
        <v>35546.684585630086</v>
      </c>
      <c r="L44" s="20">
        <f t="shared" ref="L44:L75" si="27">G44</f>
        <v>35546.684585630086</v>
      </c>
      <c r="M44" s="39">
        <f t="shared" ref="M44:M75" si="28">G44</f>
        <v>35546.684585630086</v>
      </c>
      <c r="N44" s="20">
        <f t="shared" ref="N44:N75" si="29">G44</f>
        <v>35546.684585630086</v>
      </c>
      <c r="O44" s="20">
        <f t="shared" ref="O44:O75" si="30">G44</f>
        <v>35546.684585630086</v>
      </c>
      <c r="P44" s="20">
        <f t="shared" ref="P44:P75" si="31">G44</f>
        <v>35546.684585630086</v>
      </c>
      <c r="Q44" s="20">
        <f t="shared" ref="Q44:Q75" si="32">G44</f>
        <v>35546.684585630086</v>
      </c>
      <c r="R44" s="40">
        <f t="shared" ref="R44:R75" si="33">G44</f>
        <v>35546.684585630086</v>
      </c>
      <c r="S44" s="20">
        <f t="shared" ref="S44:S75" si="34">G44</f>
        <v>35546.684585630086</v>
      </c>
      <c r="T44" s="20">
        <f t="shared" ref="T44:T75" si="35">G44</f>
        <v>35546.684585630086</v>
      </c>
      <c r="U44" s="20">
        <f t="shared" ref="U44:U75" si="36">G44*0.9</f>
        <v>31992.01612706708</v>
      </c>
      <c r="V44" s="20">
        <f t="shared" ref="V44:V75" si="37">G44*1.5</f>
        <v>53320.026878445133</v>
      </c>
      <c r="W44" s="20">
        <f t="shared" ref="W44:W75" si="38">G44*1.15</f>
        <v>40878.687273474599</v>
      </c>
      <c r="X44" s="20">
        <f t="shared" ref="X44:X75" si="39">G44*1.5</f>
        <v>53320.026878445133</v>
      </c>
      <c r="Y44" s="20">
        <f t="shared" ref="Y44:Y75" si="40">G44*1.15</f>
        <v>40878.687273474599</v>
      </c>
      <c r="Z44" s="20">
        <f t="shared" si="18"/>
        <v>89175.743999999992</v>
      </c>
      <c r="AA44" s="35">
        <f t="shared" si="19"/>
        <v>92323.123200000002</v>
      </c>
      <c r="AB44" s="35">
        <f t="shared" si="20"/>
        <v>78684.479999999996</v>
      </c>
      <c r="AC44" s="35">
        <f t="shared" si="21"/>
        <v>62947.583999999995</v>
      </c>
      <c r="AD44" s="34" t="s">
        <v>14</v>
      </c>
      <c r="AE44" s="34" t="s">
        <v>14</v>
      </c>
      <c r="AF44" s="34" t="s">
        <v>14</v>
      </c>
      <c r="AG44" s="34" t="s">
        <v>14</v>
      </c>
      <c r="AH44" s="34" t="s">
        <v>14</v>
      </c>
      <c r="AI44" s="34" t="s">
        <v>14</v>
      </c>
      <c r="AJ44" s="34" t="s">
        <v>14</v>
      </c>
      <c r="AK44" s="34" t="s">
        <v>14</v>
      </c>
      <c r="AL44" s="34" t="s">
        <v>14</v>
      </c>
      <c r="AM44" s="34" t="s">
        <v>14</v>
      </c>
      <c r="AN44" s="34" t="s">
        <v>14</v>
      </c>
      <c r="AO44" s="34" t="s">
        <v>14</v>
      </c>
      <c r="AP44" s="34" t="s">
        <v>14</v>
      </c>
      <c r="AQ44" s="34" t="s">
        <v>14</v>
      </c>
      <c r="AR44" s="34" t="s">
        <v>14</v>
      </c>
      <c r="AS44" s="34" t="s">
        <v>14</v>
      </c>
      <c r="AT44" s="34" t="s">
        <v>14</v>
      </c>
      <c r="AU44" s="34" t="s">
        <v>14</v>
      </c>
      <c r="AV44" s="20">
        <f t="shared" si="22"/>
        <v>30214.681897785573</v>
      </c>
      <c r="AW44" s="20">
        <f t="shared" si="23"/>
        <v>53320.026878445133</v>
      </c>
      <c r="AX44" s="41"/>
      <c r="AY44" s="41"/>
      <c r="AZ44" s="41"/>
      <c r="BA44" s="41"/>
      <c r="BB44" s="41"/>
    </row>
    <row r="45" spans="1:54" s="1" customFormat="1" ht="38.15" customHeight="1" x14ac:dyDescent="0.35">
      <c r="A45" s="36" t="s">
        <v>124</v>
      </c>
      <c r="B45" s="37">
        <v>388</v>
      </c>
      <c r="C45" s="38" t="s">
        <v>65</v>
      </c>
      <c r="D45" s="20">
        <v>43428.28</v>
      </c>
      <c r="E45" s="20">
        <v>43428.28</v>
      </c>
      <c r="F45" s="35" t="s">
        <v>42</v>
      </c>
      <c r="G45" s="20">
        <v>44529.909094288691</v>
      </c>
      <c r="H45" s="20">
        <f t="shared" si="17"/>
        <v>44529.909094288691</v>
      </c>
      <c r="I45" s="20">
        <f t="shared" si="24"/>
        <v>44529.909094288691</v>
      </c>
      <c r="J45" s="20">
        <f t="shared" si="25"/>
        <v>44529.909094288691</v>
      </c>
      <c r="K45" s="20">
        <f t="shared" si="26"/>
        <v>44529.909094288691</v>
      </c>
      <c r="L45" s="20">
        <f t="shared" si="27"/>
        <v>44529.909094288691</v>
      </c>
      <c r="M45" s="39">
        <f t="shared" si="28"/>
        <v>44529.909094288691</v>
      </c>
      <c r="N45" s="20">
        <f t="shared" si="29"/>
        <v>44529.909094288691</v>
      </c>
      <c r="O45" s="20">
        <f t="shared" si="30"/>
        <v>44529.909094288691</v>
      </c>
      <c r="P45" s="20">
        <f t="shared" si="31"/>
        <v>44529.909094288691</v>
      </c>
      <c r="Q45" s="20">
        <f t="shared" si="32"/>
        <v>44529.909094288691</v>
      </c>
      <c r="R45" s="40">
        <f t="shared" si="33"/>
        <v>44529.909094288691</v>
      </c>
      <c r="S45" s="20">
        <f t="shared" si="34"/>
        <v>44529.909094288691</v>
      </c>
      <c r="T45" s="20">
        <f t="shared" si="35"/>
        <v>44529.909094288691</v>
      </c>
      <c r="U45" s="20">
        <f t="shared" si="36"/>
        <v>40076.918184859824</v>
      </c>
      <c r="V45" s="20">
        <f t="shared" si="37"/>
        <v>66794.863641433039</v>
      </c>
      <c r="W45" s="20">
        <f t="shared" si="38"/>
        <v>51209.395458431987</v>
      </c>
      <c r="X45" s="20">
        <f t="shared" si="39"/>
        <v>66794.863641433039</v>
      </c>
      <c r="Y45" s="20">
        <f t="shared" si="40"/>
        <v>51209.395458431987</v>
      </c>
      <c r="Z45" s="20">
        <f t="shared" si="18"/>
        <v>36914.038</v>
      </c>
      <c r="AA45" s="35">
        <f t="shared" si="19"/>
        <v>38216.886399999996</v>
      </c>
      <c r="AB45" s="35">
        <f t="shared" si="20"/>
        <v>32571.21</v>
      </c>
      <c r="AC45" s="35">
        <f t="shared" si="21"/>
        <v>26056.967999999997</v>
      </c>
      <c r="AD45" s="34" t="s">
        <v>14</v>
      </c>
      <c r="AE45" s="34" t="s">
        <v>14</v>
      </c>
      <c r="AF45" s="34" t="s">
        <v>14</v>
      </c>
      <c r="AG45" s="34" t="s">
        <v>14</v>
      </c>
      <c r="AH45" s="34" t="s">
        <v>14</v>
      </c>
      <c r="AI45" s="34" t="s">
        <v>14</v>
      </c>
      <c r="AJ45" s="34" t="s">
        <v>14</v>
      </c>
      <c r="AK45" s="34" t="s">
        <v>14</v>
      </c>
      <c r="AL45" s="34" t="s">
        <v>14</v>
      </c>
      <c r="AM45" s="34" t="s">
        <v>14</v>
      </c>
      <c r="AN45" s="34" t="s">
        <v>14</v>
      </c>
      <c r="AO45" s="34" t="s">
        <v>14</v>
      </c>
      <c r="AP45" s="34" t="s">
        <v>14</v>
      </c>
      <c r="AQ45" s="34" t="s">
        <v>14</v>
      </c>
      <c r="AR45" s="34" t="s">
        <v>14</v>
      </c>
      <c r="AS45" s="34" t="s">
        <v>14</v>
      </c>
      <c r="AT45" s="34" t="s">
        <v>14</v>
      </c>
      <c r="AU45" s="34" t="s">
        <v>14</v>
      </c>
      <c r="AV45" s="20">
        <f t="shared" si="22"/>
        <v>37850.422730145387</v>
      </c>
      <c r="AW45" s="20">
        <f t="shared" si="23"/>
        <v>66794.863641433039</v>
      </c>
      <c r="AX45" s="41"/>
      <c r="AY45" s="41"/>
      <c r="AZ45" s="41"/>
      <c r="BA45" s="41"/>
      <c r="BB45" s="41"/>
    </row>
    <row r="46" spans="1:54" s="1" customFormat="1" ht="38.15" customHeight="1" x14ac:dyDescent="0.35">
      <c r="A46" s="36" t="s">
        <v>57</v>
      </c>
      <c r="B46" s="37">
        <v>391</v>
      </c>
      <c r="C46" s="38" t="s">
        <v>65</v>
      </c>
      <c r="D46" s="20">
        <v>54025.106666666667</v>
      </c>
      <c r="E46" s="20">
        <v>54025.106666666667</v>
      </c>
      <c r="F46" s="35" t="s">
        <v>42</v>
      </c>
      <c r="G46" s="20">
        <v>36409.395147042305</v>
      </c>
      <c r="H46" s="20">
        <f t="shared" si="17"/>
        <v>36409.395147042305</v>
      </c>
      <c r="I46" s="20">
        <f t="shared" si="24"/>
        <v>36409.395147042305</v>
      </c>
      <c r="J46" s="20">
        <f t="shared" si="25"/>
        <v>36409.395147042305</v>
      </c>
      <c r="K46" s="20">
        <f t="shared" si="26"/>
        <v>36409.395147042305</v>
      </c>
      <c r="L46" s="20">
        <f t="shared" si="27"/>
        <v>36409.395147042305</v>
      </c>
      <c r="M46" s="39">
        <f t="shared" si="28"/>
        <v>36409.395147042305</v>
      </c>
      <c r="N46" s="20">
        <f t="shared" si="29"/>
        <v>36409.395147042305</v>
      </c>
      <c r="O46" s="20">
        <f t="shared" si="30"/>
        <v>36409.395147042305</v>
      </c>
      <c r="P46" s="20">
        <f t="shared" si="31"/>
        <v>36409.395147042305</v>
      </c>
      <c r="Q46" s="20">
        <f t="shared" si="32"/>
        <v>36409.395147042305</v>
      </c>
      <c r="R46" s="40">
        <f t="shared" si="33"/>
        <v>36409.395147042305</v>
      </c>
      <c r="S46" s="20">
        <f t="shared" si="34"/>
        <v>36409.395147042305</v>
      </c>
      <c r="T46" s="20">
        <f t="shared" si="35"/>
        <v>36409.395147042305</v>
      </c>
      <c r="U46" s="20">
        <f t="shared" si="36"/>
        <v>32768.455632338075</v>
      </c>
      <c r="V46" s="20">
        <f t="shared" si="37"/>
        <v>54614.092720563458</v>
      </c>
      <c r="W46" s="20">
        <f t="shared" si="38"/>
        <v>41870.804419098647</v>
      </c>
      <c r="X46" s="20">
        <f t="shared" si="39"/>
        <v>54614.092720563458</v>
      </c>
      <c r="Y46" s="20">
        <f t="shared" si="40"/>
        <v>41870.804419098647</v>
      </c>
      <c r="Z46" s="20">
        <f t="shared" si="18"/>
        <v>45921.340666666663</v>
      </c>
      <c r="AA46" s="35">
        <f t="shared" si="19"/>
        <v>47542.09386666667</v>
      </c>
      <c r="AB46" s="35">
        <f t="shared" si="20"/>
        <v>40518.83</v>
      </c>
      <c r="AC46" s="35">
        <f t="shared" si="21"/>
        <v>32415.063999999998</v>
      </c>
      <c r="AD46" s="34" t="s">
        <v>14</v>
      </c>
      <c r="AE46" s="34" t="s">
        <v>14</v>
      </c>
      <c r="AF46" s="34" t="s">
        <v>14</v>
      </c>
      <c r="AG46" s="34" t="s">
        <v>14</v>
      </c>
      <c r="AH46" s="34" t="s">
        <v>14</v>
      </c>
      <c r="AI46" s="34" t="s">
        <v>14</v>
      </c>
      <c r="AJ46" s="34" t="s">
        <v>14</v>
      </c>
      <c r="AK46" s="34" t="s">
        <v>14</v>
      </c>
      <c r="AL46" s="34" t="s">
        <v>14</v>
      </c>
      <c r="AM46" s="34" t="s">
        <v>14</v>
      </c>
      <c r="AN46" s="34" t="s">
        <v>14</v>
      </c>
      <c r="AO46" s="34" t="s">
        <v>14</v>
      </c>
      <c r="AP46" s="34" t="s">
        <v>14</v>
      </c>
      <c r="AQ46" s="34" t="s">
        <v>14</v>
      </c>
      <c r="AR46" s="34" t="s">
        <v>14</v>
      </c>
      <c r="AS46" s="34" t="s">
        <v>14</v>
      </c>
      <c r="AT46" s="34" t="s">
        <v>14</v>
      </c>
      <c r="AU46" s="34" t="s">
        <v>14</v>
      </c>
      <c r="AV46" s="20">
        <f t="shared" si="22"/>
        <v>30947.98587498596</v>
      </c>
      <c r="AW46" s="20">
        <f t="shared" si="23"/>
        <v>54614.092720563458</v>
      </c>
      <c r="AX46" s="41"/>
      <c r="AY46" s="41"/>
      <c r="AZ46" s="41"/>
      <c r="BA46" s="41"/>
      <c r="BB46" s="41"/>
    </row>
    <row r="47" spans="1:54" s="1" customFormat="1" ht="38.15" customHeight="1" x14ac:dyDescent="0.35">
      <c r="A47" s="36" t="s">
        <v>125</v>
      </c>
      <c r="B47" s="37">
        <v>393</v>
      </c>
      <c r="C47" s="38" t="s">
        <v>65</v>
      </c>
      <c r="D47" s="20">
        <v>74077.011111111104</v>
      </c>
      <c r="E47" s="20">
        <v>74077.011111111104</v>
      </c>
      <c r="F47" s="35" t="s">
        <v>42</v>
      </c>
      <c r="G47" s="20">
        <v>52429.72964210403</v>
      </c>
      <c r="H47" s="20">
        <f t="shared" si="17"/>
        <v>52429.72964210403</v>
      </c>
      <c r="I47" s="20">
        <f t="shared" si="24"/>
        <v>52429.72964210403</v>
      </c>
      <c r="J47" s="20">
        <f t="shared" si="25"/>
        <v>52429.72964210403</v>
      </c>
      <c r="K47" s="20">
        <f t="shared" si="26"/>
        <v>52429.72964210403</v>
      </c>
      <c r="L47" s="20">
        <f t="shared" si="27"/>
        <v>52429.72964210403</v>
      </c>
      <c r="M47" s="39">
        <f t="shared" si="28"/>
        <v>52429.72964210403</v>
      </c>
      <c r="N47" s="20">
        <f t="shared" si="29"/>
        <v>52429.72964210403</v>
      </c>
      <c r="O47" s="20">
        <f t="shared" si="30"/>
        <v>52429.72964210403</v>
      </c>
      <c r="P47" s="20">
        <f t="shared" si="31"/>
        <v>52429.72964210403</v>
      </c>
      <c r="Q47" s="20">
        <f t="shared" si="32"/>
        <v>52429.72964210403</v>
      </c>
      <c r="R47" s="40">
        <f t="shared" si="33"/>
        <v>52429.72964210403</v>
      </c>
      <c r="S47" s="20">
        <f t="shared" si="34"/>
        <v>52429.72964210403</v>
      </c>
      <c r="T47" s="20">
        <f t="shared" si="35"/>
        <v>52429.72964210403</v>
      </c>
      <c r="U47" s="20">
        <f t="shared" si="36"/>
        <v>47186.756677893631</v>
      </c>
      <c r="V47" s="20">
        <f t="shared" si="37"/>
        <v>78644.594463156041</v>
      </c>
      <c r="W47" s="20">
        <f t="shared" si="38"/>
        <v>60294.189088419633</v>
      </c>
      <c r="X47" s="20">
        <f t="shared" si="39"/>
        <v>78644.594463156041</v>
      </c>
      <c r="Y47" s="20">
        <f t="shared" si="40"/>
        <v>60294.189088419633</v>
      </c>
      <c r="Z47" s="20">
        <f t="shared" si="18"/>
        <v>62965.459444444437</v>
      </c>
      <c r="AA47" s="35">
        <f t="shared" si="19"/>
        <v>65187.769777777772</v>
      </c>
      <c r="AB47" s="35">
        <f t="shared" si="20"/>
        <v>55557.758333333331</v>
      </c>
      <c r="AC47" s="35">
        <f t="shared" si="21"/>
        <v>44446.206666666658</v>
      </c>
      <c r="AD47" s="34" t="s">
        <v>14</v>
      </c>
      <c r="AE47" s="34" t="s">
        <v>14</v>
      </c>
      <c r="AF47" s="34" t="s">
        <v>14</v>
      </c>
      <c r="AG47" s="34" t="s">
        <v>14</v>
      </c>
      <c r="AH47" s="34" t="s">
        <v>14</v>
      </c>
      <c r="AI47" s="34" t="s">
        <v>14</v>
      </c>
      <c r="AJ47" s="34" t="s">
        <v>14</v>
      </c>
      <c r="AK47" s="34" t="s">
        <v>14</v>
      </c>
      <c r="AL47" s="34" t="s">
        <v>14</v>
      </c>
      <c r="AM47" s="34" t="s">
        <v>14</v>
      </c>
      <c r="AN47" s="34" t="s">
        <v>14</v>
      </c>
      <c r="AO47" s="34" t="s">
        <v>14</v>
      </c>
      <c r="AP47" s="34" t="s">
        <v>14</v>
      </c>
      <c r="AQ47" s="34" t="s">
        <v>14</v>
      </c>
      <c r="AR47" s="34" t="s">
        <v>14</v>
      </c>
      <c r="AS47" s="34" t="s">
        <v>14</v>
      </c>
      <c r="AT47" s="34" t="s">
        <v>14</v>
      </c>
      <c r="AU47" s="34" t="s">
        <v>14</v>
      </c>
      <c r="AV47" s="20">
        <f t="shared" si="22"/>
        <v>44565.270195788427</v>
      </c>
      <c r="AW47" s="20">
        <f t="shared" si="23"/>
        <v>78644.594463156041</v>
      </c>
      <c r="AX47" s="41"/>
      <c r="AY47" s="41"/>
      <c r="AZ47" s="41"/>
      <c r="BA47" s="41"/>
      <c r="BB47" s="41"/>
    </row>
    <row r="48" spans="1:54" s="1" customFormat="1" ht="38.15" customHeight="1" x14ac:dyDescent="0.35">
      <c r="A48" s="36" t="s">
        <v>126</v>
      </c>
      <c r="B48" s="37">
        <v>394</v>
      </c>
      <c r="C48" s="38" t="s">
        <v>65</v>
      </c>
      <c r="D48" s="20">
        <v>45023.205000000002</v>
      </c>
      <c r="E48" s="20">
        <v>45023.205000000002</v>
      </c>
      <c r="F48" s="35" t="s">
        <v>42</v>
      </c>
      <c r="G48" s="20">
        <v>32406.819402815861</v>
      </c>
      <c r="H48" s="20">
        <f t="shared" si="17"/>
        <v>32406.819402815861</v>
      </c>
      <c r="I48" s="20">
        <f t="shared" si="24"/>
        <v>32406.819402815861</v>
      </c>
      <c r="J48" s="20">
        <f t="shared" si="25"/>
        <v>32406.819402815861</v>
      </c>
      <c r="K48" s="20">
        <f t="shared" si="26"/>
        <v>32406.819402815861</v>
      </c>
      <c r="L48" s="20">
        <f t="shared" si="27"/>
        <v>32406.819402815861</v>
      </c>
      <c r="M48" s="39">
        <f t="shared" si="28"/>
        <v>32406.819402815861</v>
      </c>
      <c r="N48" s="20">
        <f t="shared" si="29"/>
        <v>32406.819402815861</v>
      </c>
      <c r="O48" s="20">
        <f t="shared" si="30"/>
        <v>32406.819402815861</v>
      </c>
      <c r="P48" s="20">
        <f t="shared" si="31"/>
        <v>32406.819402815861</v>
      </c>
      <c r="Q48" s="20">
        <f t="shared" si="32"/>
        <v>32406.819402815861</v>
      </c>
      <c r="R48" s="40">
        <f t="shared" si="33"/>
        <v>32406.819402815861</v>
      </c>
      <c r="S48" s="20">
        <f t="shared" si="34"/>
        <v>32406.819402815861</v>
      </c>
      <c r="T48" s="20">
        <f t="shared" si="35"/>
        <v>32406.819402815861</v>
      </c>
      <c r="U48" s="20">
        <f t="shared" si="36"/>
        <v>29166.137462534276</v>
      </c>
      <c r="V48" s="20">
        <f t="shared" si="37"/>
        <v>48610.229104223792</v>
      </c>
      <c r="W48" s="20">
        <f t="shared" si="38"/>
        <v>37267.842313238238</v>
      </c>
      <c r="X48" s="20">
        <f t="shared" si="39"/>
        <v>48610.229104223792</v>
      </c>
      <c r="Y48" s="20">
        <f t="shared" si="40"/>
        <v>37267.842313238238</v>
      </c>
      <c r="Z48" s="20">
        <f t="shared" si="18"/>
        <v>38269.724249999999</v>
      </c>
      <c r="AA48" s="35">
        <f t="shared" si="19"/>
        <v>39620.420400000003</v>
      </c>
      <c r="AB48" s="35">
        <f t="shared" si="20"/>
        <v>33767.403749999998</v>
      </c>
      <c r="AC48" s="35">
        <f t="shared" si="21"/>
        <v>27013.922999999999</v>
      </c>
      <c r="AD48" s="34" t="s">
        <v>14</v>
      </c>
      <c r="AE48" s="34" t="s">
        <v>14</v>
      </c>
      <c r="AF48" s="34" t="s">
        <v>14</v>
      </c>
      <c r="AG48" s="34" t="s">
        <v>14</v>
      </c>
      <c r="AH48" s="34" t="s">
        <v>14</v>
      </c>
      <c r="AI48" s="34" t="s">
        <v>14</v>
      </c>
      <c r="AJ48" s="34" t="s">
        <v>14</v>
      </c>
      <c r="AK48" s="34" t="s">
        <v>14</v>
      </c>
      <c r="AL48" s="34" t="s">
        <v>14</v>
      </c>
      <c r="AM48" s="34" t="s">
        <v>14</v>
      </c>
      <c r="AN48" s="34" t="s">
        <v>14</v>
      </c>
      <c r="AO48" s="34" t="s">
        <v>14</v>
      </c>
      <c r="AP48" s="34" t="s">
        <v>14</v>
      </c>
      <c r="AQ48" s="34" t="s">
        <v>14</v>
      </c>
      <c r="AR48" s="34" t="s">
        <v>14</v>
      </c>
      <c r="AS48" s="34" t="s">
        <v>14</v>
      </c>
      <c r="AT48" s="34" t="s">
        <v>14</v>
      </c>
      <c r="AU48" s="34" t="s">
        <v>14</v>
      </c>
      <c r="AV48" s="20">
        <f t="shared" si="22"/>
        <v>27545.796492393481</v>
      </c>
      <c r="AW48" s="20">
        <f t="shared" si="23"/>
        <v>48610.229104223792</v>
      </c>
      <c r="AX48" s="41"/>
      <c r="AY48" s="41"/>
      <c r="AZ48" s="41"/>
      <c r="BA48" s="41"/>
      <c r="BB48" s="41"/>
    </row>
    <row r="49" spans="1:54" s="1" customFormat="1" ht="38.15" customHeight="1" x14ac:dyDescent="0.35">
      <c r="A49" s="36" t="s">
        <v>127</v>
      </c>
      <c r="B49" s="37">
        <v>423</v>
      </c>
      <c r="C49" s="38" t="s">
        <v>65</v>
      </c>
      <c r="D49" s="20">
        <v>87776.24</v>
      </c>
      <c r="E49" s="20">
        <v>87776.24</v>
      </c>
      <c r="F49" s="35" t="s">
        <v>42</v>
      </c>
      <c r="G49" s="20">
        <v>47479.175432139753</v>
      </c>
      <c r="H49" s="20">
        <f t="shared" si="17"/>
        <v>47479.175432139753</v>
      </c>
      <c r="I49" s="20">
        <f t="shared" si="24"/>
        <v>47479.175432139753</v>
      </c>
      <c r="J49" s="20">
        <f t="shared" si="25"/>
        <v>47479.175432139753</v>
      </c>
      <c r="K49" s="20">
        <f t="shared" si="26"/>
        <v>47479.175432139753</v>
      </c>
      <c r="L49" s="20">
        <f t="shared" si="27"/>
        <v>47479.175432139753</v>
      </c>
      <c r="M49" s="39">
        <f t="shared" si="28"/>
        <v>47479.175432139753</v>
      </c>
      <c r="N49" s="20">
        <f t="shared" si="29"/>
        <v>47479.175432139753</v>
      </c>
      <c r="O49" s="20">
        <f t="shared" si="30"/>
        <v>47479.175432139753</v>
      </c>
      <c r="P49" s="20">
        <f t="shared" si="31"/>
        <v>47479.175432139753</v>
      </c>
      <c r="Q49" s="20">
        <f t="shared" si="32"/>
        <v>47479.175432139753</v>
      </c>
      <c r="R49" s="40">
        <f t="shared" si="33"/>
        <v>47479.175432139753</v>
      </c>
      <c r="S49" s="20">
        <f t="shared" si="34"/>
        <v>47479.175432139753</v>
      </c>
      <c r="T49" s="20">
        <f t="shared" si="35"/>
        <v>47479.175432139753</v>
      </c>
      <c r="U49" s="20">
        <f t="shared" si="36"/>
        <v>42731.257888925778</v>
      </c>
      <c r="V49" s="20">
        <f t="shared" si="37"/>
        <v>71218.763148209633</v>
      </c>
      <c r="W49" s="20">
        <f t="shared" si="38"/>
        <v>54601.051746960715</v>
      </c>
      <c r="X49" s="20">
        <f t="shared" si="39"/>
        <v>71218.763148209633</v>
      </c>
      <c r="Y49" s="20">
        <f t="shared" si="40"/>
        <v>54601.051746960715</v>
      </c>
      <c r="Z49" s="20">
        <f t="shared" si="18"/>
        <v>74609.804000000004</v>
      </c>
      <c r="AA49" s="35">
        <f t="shared" si="19"/>
        <v>77243.09120000001</v>
      </c>
      <c r="AB49" s="35">
        <f t="shared" si="20"/>
        <v>65832.180000000008</v>
      </c>
      <c r="AC49" s="35">
        <f t="shared" si="21"/>
        <v>52665.743999999999</v>
      </c>
      <c r="AD49" s="34" t="s">
        <v>14</v>
      </c>
      <c r="AE49" s="34" t="s">
        <v>14</v>
      </c>
      <c r="AF49" s="34" t="s">
        <v>14</v>
      </c>
      <c r="AG49" s="34" t="s">
        <v>14</v>
      </c>
      <c r="AH49" s="34" t="s">
        <v>14</v>
      </c>
      <c r="AI49" s="34" t="s">
        <v>14</v>
      </c>
      <c r="AJ49" s="34" t="s">
        <v>14</v>
      </c>
      <c r="AK49" s="34" t="s">
        <v>14</v>
      </c>
      <c r="AL49" s="34" t="s">
        <v>14</v>
      </c>
      <c r="AM49" s="34" t="s">
        <v>14</v>
      </c>
      <c r="AN49" s="34" t="s">
        <v>14</v>
      </c>
      <c r="AO49" s="34" t="s">
        <v>14</v>
      </c>
      <c r="AP49" s="34" t="s">
        <v>14</v>
      </c>
      <c r="AQ49" s="34" t="s">
        <v>14</v>
      </c>
      <c r="AR49" s="34" t="s">
        <v>14</v>
      </c>
      <c r="AS49" s="34" t="s">
        <v>14</v>
      </c>
      <c r="AT49" s="34" t="s">
        <v>14</v>
      </c>
      <c r="AU49" s="34" t="s">
        <v>14</v>
      </c>
      <c r="AV49" s="20">
        <f t="shared" si="22"/>
        <v>40357.299117318791</v>
      </c>
      <c r="AW49" s="20">
        <f t="shared" si="23"/>
        <v>71218.763148209633</v>
      </c>
      <c r="AX49" s="41"/>
      <c r="AY49" s="41"/>
      <c r="AZ49" s="41"/>
      <c r="BA49" s="41"/>
      <c r="BB49" s="41"/>
    </row>
    <row r="50" spans="1:54" s="1" customFormat="1" ht="38.15" customHeight="1" x14ac:dyDescent="0.35">
      <c r="A50" s="36" t="s">
        <v>128</v>
      </c>
      <c r="B50" s="37">
        <v>432</v>
      </c>
      <c r="C50" s="38" t="s">
        <v>65</v>
      </c>
      <c r="D50" s="20">
        <v>46151.442499999997</v>
      </c>
      <c r="E50" s="20">
        <v>46151.442499999997</v>
      </c>
      <c r="F50" s="35" t="s">
        <v>42</v>
      </c>
      <c r="G50" s="20">
        <v>33259.498446072124</v>
      </c>
      <c r="H50" s="20">
        <f t="shared" si="17"/>
        <v>33259.498446072124</v>
      </c>
      <c r="I50" s="20">
        <f t="shared" si="24"/>
        <v>33259.498446072124</v>
      </c>
      <c r="J50" s="20">
        <f t="shared" si="25"/>
        <v>33259.498446072124</v>
      </c>
      <c r="K50" s="20">
        <f t="shared" si="26"/>
        <v>33259.498446072124</v>
      </c>
      <c r="L50" s="20">
        <f t="shared" si="27"/>
        <v>33259.498446072124</v>
      </c>
      <c r="M50" s="39">
        <f t="shared" si="28"/>
        <v>33259.498446072124</v>
      </c>
      <c r="N50" s="20">
        <f t="shared" si="29"/>
        <v>33259.498446072124</v>
      </c>
      <c r="O50" s="20">
        <f t="shared" si="30"/>
        <v>33259.498446072124</v>
      </c>
      <c r="P50" s="20">
        <f t="shared" si="31"/>
        <v>33259.498446072124</v>
      </c>
      <c r="Q50" s="20">
        <f t="shared" si="32"/>
        <v>33259.498446072124</v>
      </c>
      <c r="R50" s="40">
        <f t="shared" si="33"/>
        <v>33259.498446072124</v>
      </c>
      <c r="S50" s="20">
        <f t="shared" si="34"/>
        <v>33259.498446072124</v>
      </c>
      <c r="T50" s="20">
        <f t="shared" si="35"/>
        <v>33259.498446072124</v>
      </c>
      <c r="U50" s="20">
        <f t="shared" si="36"/>
        <v>29933.548601464914</v>
      </c>
      <c r="V50" s="20">
        <f t="shared" si="37"/>
        <v>49889.247669108183</v>
      </c>
      <c r="W50" s="20">
        <f t="shared" si="38"/>
        <v>38248.42321298294</v>
      </c>
      <c r="X50" s="20">
        <f t="shared" si="39"/>
        <v>49889.247669108183</v>
      </c>
      <c r="Y50" s="20">
        <f t="shared" si="40"/>
        <v>38248.42321298294</v>
      </c>
      <c r="Z50" s="20">
        <f t="shared" si="18"/>
        <v>39228.726124999994</v>
      </c>
      <c r="AA50" s="35">
        <f t="shared" si="19"/>
        <v>40613.269399999997</v>
      </c>
      <c r="AB50" s="35">
        <f t="shared" si="20"/>
        <v>34613.581874999996</v>
      </c>
      <c r="AC50" s="35">
        <f t="shared" si="21"/>
        <v>27690.865499999996</v>
      </c>
      <c r="AD50" s="34" t="s">
        <v>14</v>
      </c>
      <c r="AE50" s="34" t="s">
        <v>14</v>
      </c>
      <c r="AF50" s="34" t="s">
        <v>14</v>
      </c>
      <c r="AG50" s="34" t="s">
        <v>14</v>
      </c>
      <c r="AH50" s="34" t="s">
        <v>14</v>
      </c>
      <c r="AI50" s="34" t="s">
        <v>14</v>
      </c>
      <c r="AJ50" s="34" t="s">
        <v>14</v>
      </c>
      <c r="AK50" s="34" t="s">
        <v>14</v>
      </c>
      <c r="AL50" s="34" t="s">
        <v>14</v>
      </c>
      <c r="AM50" s="34" t="s">
        <v>14</v>
      </c>
      <c r="AN50" s="34" t="s">
        <v>14</v>
      </c>
      <c r="AO50" s="34" t="s">
        <v>14</v>
      </c>
      <c r="AP50" s="34" t="s">
        <v>14</v>
      </c>
      <c r="AQ50" s="34" t="s">
        <v>14</v>
      </c>
      <c r="AR50" s="34" t="s">
        <v>14</v>
      </c>
      <c r="AS50" s="34" t="s">
        <v>14</v>
      </c>
      <c r="AT50" s="34" t="s">
        <v>14</v>
      </c>
      <c r="AU50" s="34" t="s">
        <v>14</v>
      </c>
      <c r="AV50" s="20">
        <f t="shared" si="22"/>
        <v>28270.573679161305</v>
      </c>
      <c r="AW50" s="20">
        <f t="shared" si="23"/>
        <v>49889.247669108183</v>
      </c>
      <c r="AX50" s="41"/>
      <c r="AY50" s="41"/>
      <c r="AZ50" s="41"/>
      <c r="BA50" s="41"/>
      <c r="BB50" s="41"/>
    </row>
    <row r="51" spans="1:54" s="1" customFormat="1" ht="38.15" customHeight="1" x14ac:dyDescent="0.35">
      <c r="A51" s="36" t="s">
        <v>129</v>
      </c>
      <c r="B51" s="37">
        <v>438</v>
      </c>
      <c r="C51" s="38" t="s">
        <v>65</v>
      </c>
      <c r="D51" s="20">
        <v>91757.590000000011</v>
      </c>
      <c r="E51" s="20">
        <v>91757.590000000011</v>
      </c>
      <c r="F51" s="35" t="s">
        <v>42</v>
      </c>
      <c r="G51" s="20">
        <v>51938.185252462194</v>
      </c>
      <c r="H51" s="20">
        <f t="shared" si="17"/>
        <v>51938.185252462194</v>
      </c>
      <c r="I51" s="20">
        <f t="shared" si="24"/>
        <v>51938.185252462194</v>
      </c>
      <c r="J51" s="20">
        <f t="shared" si="25"/>
        <v>51938.185252462194</v>
      </c>
      <c r="K51" s="20">
        <f t="shared" si="26"/>
        <v>51938.185252462194</v>
      </c>
      <c r="L51" s="20">
        <f t="shared" si="27"/>
        <v>51938.185252462194</v>
      </c>
      <c r="M51" s="39">
        <f t="shared" si="28"/>
        <v>51938.185252462194</v>
      </c>
      <c r="N51" s="20">
        <f t="shared" si="29"/>
        <v>51938.185252462194</v>
      </c>
      <c r="O51" s="20">
        <f t="shared" si="30"/>
        <v>51938.185252462194</v>
      </c>
      <c r="P51" s="20">
        <f t="shared" si="31"/>
        <v>51938.185252462194</v>
      </c>
      <c r="Q51" s="20">
        <f t="shared" si="32"/>
        <v>51938.185252462194</v>
      </c>
      <c r="R51" s="40">
        <f t="shared" si="33"/>
        <v>51938.185252462194</v>
      </c>
      <c r="S51" s="20">
        <f t="shared" si="34"/>
        <v>51938.185252462194</v>
      </c>
      <c r="T51" s="20">
        <f t="shared" si="35"/>
        <v>51938.185252462194</v>
      </c>
      <c r="U51" s="20">
        <f t="shared" si="36"/>
        <v>46744.366727215973</v>
      </c>
      <c r="V51" s="20">
        <f t="shared" si="37"/>
        <v>77907.27787869329</v>
      </c>
      <c r="W51" s="20">
        <f t="shared" si="38"/>
        <v>59728.913040331521</v>
      </c>
      <c r="X51" s="20">
        <f t="shared" si="39"/>
        <v>77907.27787869329</v>
      </c>
      <c r="Y51" s="20">
        <f t="shared" si="40"/>
        <v>59728.913040331521</v>
      </c>
      <c r="Z51" s="20">
        <f t="shared" si="18"/>
        <v>77993.95150000001</v>
      </c>
      <c r="AA51" s="35">
        <f t="shared" si="19"/>
        <v>80746.679200000013</v>
      </c>
      <c r="AB51" s="35">
        <f t="shared" si="20"/>
        <v>68818.192500000005</v>
      </c>
      <c r="AC51" s="35">
        <f t="shared" si="21"/>
        <v>55054.554000000004</v>
      </c>
      <c r="AD51" s="34" t="s">
        <v>14</v>
      </c>
      <c r="AE51" s="34" t="s">
        <v>14</v>
      </c>
      <c r="AF51" s="34" t="s">
        <v>14</v>
      </c>
      <c r="AG51" s="34" t="s">
        <v>14</v>
      </c>
      <c r="AH51" s="34" t="s">
        <v>14</v>
      </c>
      <c r="AI51" s="34" t="s">
        <v>14</v>
      </c>
      <c r="AJ51" s="34" t="s">
        <v>14</v>
      </c>
      <c r="AK51" s="34" t="s">
        <v>14</v>
      </c>
      <c r="AL51" s="34" t="s">
        <v>14</v>
      </c>
      <c r="AM51" s="34" t="s">
        <v>14</v>
      </c>
      <c r="AN51" s="34" t="s">
        <v>14</v>
      </c>
      <c r="AO51" s="34" t="s">
        <v>14</v>
      </c>
      <c r="AP51" s="34" t="s">
        <v>14</v>
      </c>
      <c r="AQ51" s="34" t="s">
        <v>14</v>
      </c>
      <c r="AR51" s="34" t="s">
        <v>14</v>
      </c>
      <c r="AS51" s="34" t="s">
        <v>14</v>
      </c>
      <c r="AT51" s="34" t="s">
        <v>14</v>
      </c>
      <c r="AU51" s="34" t="s">
        <v>14</v>
      </c>
      <c r="AV51" s="20">
        <f t="shared" si="22"/>
        <v>44147.457464592866</v>
      </c>
      <c r="AW51" s="20">
        <f t="shared" si="23"/>
        <v>77907.27787869329</v>
      </c>
      <c r="AX51" s="41"/>
      <c r="AY51" s="41"/>
      <c r="AZ51" s="41"/>
      <c r="BA51" s="41"/>
      <c r="BB51" s="41"/>
    </row>
    <row r="52" spans="1:54" s="1" customFormat="1" ht="38.15" customHeight="1" x14ac:dyDescent="0.35">
      <c r="A52" s="36" t="s">
        <v>130</v>
      </c>
      <c r="B52" s="37">
        <v>463</v>
      </c>
      <c r="C52" s="38" t="s">
        <v>65</v>
      </c>
      <c r="D52" s="20">
        <v>125495.44</v>
      </c>
      <c r="E52" s="20">
        <v>125495.44</v>
      </c>
      <c r="F52" s="35" t="s">
        <v>42</v>
      </c>
      <c r="G52" s="20">
        <v>62411.090207280256</v>
      </c>
      <c r="H52" s="20">
        <f t="shared" si="17"/>
        <v>62411.090207280256</v>
      </c>
      <c r="I52" s="20">
        <f t="shared" si="24"/>
        <v>62411.090207280256</v>
      </c>
      <c r="J52" s="20">
        <f t="shared" si="25"/>
        <v>62411.090207280256</v>
      </c>
      <c r="K52" s="20">
        <f t="shared" si="26"/>
        <v>62411.090207280256</v>
      </c>
      <c r="L52" s="20">
        <f t="shared" si="27"/>
        <v>62411.090207280256</v>
      </c>
      <c r="M52" s="39">
        <f t="shared" si="28"/>
        <v>62411.090207280256</v>
      </c>
      <c r="N52" s="20">
        <f t="shared" si="29"/>
        <v>62411.090207280256</v>
      </c>
      <c r="O52" s="20">
        <f t="shared" si="30"/>
        <v>62411.090207280256</v>
      </c>
      <c r="P52" s="20">
        <f t="shared" si="31"/>
        <v>62411.090207280256</v>
      </c>
      <c r="Q52" s="20">
        <f t="shared" si="32"/>
        <v>62411.090207280256</v>
      </c>
      <c r="R52" s="40">
        <f t="shared" si="33"/>
        <v>62411.090207280256</v>
      </c>
      <c r="S52" s="20">
        <f t="shared" si="34"/>
        <v>62411.090207280256</v>
      </c>
      <c r="T52" s="20">
        <f t="shared" si="35"/>
        <v>62411.090207280256</v>
      </c>
      <c r="U52" s="20">
        <f t="shared" si="36"/>
        <v>56169.981186552235</v>
      </c>
      <c r="V52" s="20">
        <f t="shared" si="37"/>
        <v>93616.635310920392</v>
      </c>
      <c r="W52" s="20">
        <f t="shared" si="38"/>
        <v>71772.753738372296</v>
      </c>
      <c r="X52" s="20">
        <f t="shared" si="39"/>
        <v>93616.635310920392</v>
      </c>
      <c r="Y52" s="20">
        <f t="shared" si="40"/>
        <v>71772.753738372296</v>
      </c>
      <c r="Z52" s="20">
        <f t="shared" si="18"/>
        <v>106671.124</v>
      </c>
      <c r="AA52" s="35">
        <f t="shared" si="19"/>
        <v>110435.9872</v>
      </c>
      <c r="AB52" s="35">
        <f t="shared" si="20"/>
        <v>94121.58</v>
      </c>
      <c r="AC52" s="35">
        <f t="shared" si="21"/>
        <v>75297.263999999996</v>
      </c>
      <c r="AD52" s="34" t="s">
        <v>14</v>
      </c>
      <c r="AE52" s="34" t="s">
        <v>14</v>
      </c>
      <c r="AF52" s="34" t="s">
        <v>14</v>
      </c>
      <c r="AG52" s="34" t="s">
        <v>14</v>
      </c>
      <c r="AH52" s="34" t="s">
        <v>14</v>
      </c>
      <c r="AI52" s="34" t="s">
        <v>14</v>
      </c>
      <c r="AJ52" s="34" t="s">
        <v>14</v>
      </c>
      <c r="AK52" s="34" t="s">
        <v>14</v>
      </c>
      <c r="AL52" s="34" t="s">
        <v>14</v>
      </c>
      <c r="AM52" s="34" t="s">
        <v>14</v>
      </c>
      <c r="AN52" s="34" t="s">
        <v>14</v>
      </c>
      <c r="AO52" s="34" t="s">
        <v>14</v>
      </c>
      <c r="AP52" s="34" t="s">
        <v>14</v>
      </c>
      <c r="AQ52" s="34" t="s">
        <v>14</v>
      </c>
      <c r="AR52" s="34" t="s">
        <v>14</v>
      </c>
      <c r="AS52" s="34" t="s">
        <v>14</v>
      </c>
      <c r="AT52" s="34" t="s">
        <v>14</v>
      </c>
      <c r="AU52" s="34" t="s">
        <v>14</v>
      </c>
      <c r="AV52" s="20">
        <f t="shared" si="22"/>
        <v>53049.426676188217</v>
      </c>
      <c r="AW52" s="20">
        <f t="shared" si="23"/>
        <v>93616.635310920392</v>
      </c>
      <c r="AX52" s="41"/>
      <c r="AY52" s="41"/>
      <c r="AZ52" s="41"/>
      <c r="BA52" s="41"/>
      <c r="BB52" s="41"/>
    </row>
    <row r="53" spans="1:54" s="1" customFormat="1" ht="38.15" customHeight="1" x14ac:dyDescent="0.35">
      <c r="A53" s="36" t="s">
        <v>131</v>
      </c>
      <c r="B53" s="37">
        <v>464</v>
      </c>
      <c r="C53" s="38" t="s">
        <v>65</v>
      </c>
      <c r="D53" s="20">
        <v>67659.55</v>
      </c>
      <c r="E53" s="20">
        <v>67659.55</v>
      </c>
      <c r="F53" s="35" t="s">
        <v>42</v>
      </c>
      <c r="G53" s="20">
        <v>45392.619655700903</v>
      </c>
      <c r="H53" s="20">
        <f t="shared" si="17"/>
        <v>45392.619655700903</v>
      </c>
      <c r="I53" s="20">
        <f t="shared" si="24"/>
        <v>45392.619655700903</v>
      </c>
      <c r="J53" s="20">
        <f t="shared" si="25"/>
        <v>45392.619655700903</v>
      </c>
      <c r="K53" s="20">
        <f t="shared" si="26"/>
        <v>45392.619655700903</v>
      </c>
      <c r="L53" s="20">
        <f t="shared" si="27"/>
        <v>45392.619655700903</v>
      </c>
      <c r="M53" s="39">
        <f t="shared" si="28"/>
        <v>45392.619655700903</v>
      </c>
      <c r="N53" s="20">
        <f t="shared" si="29"/>
        <v>45392.619655700903</v>
      </c>
      <c r="O53" s="20">
        <f t="shared" si="30"/>
        <v>45392.619655700903</v>
      </c>
      <c r="P53" s="20">
        <f t="shared" si="31"/>
        <v>45392.619655700903</v>
      </c>
      <c r="Q53" s="20">
        <f t="shared" si="32"/>
        <v>45392.619655700903</v>
      </c>
      <c r="R53" s="40">
        <f t="shared" si="33"/>
        <v>45392.619655700903</v>
      </c>
      <c r="S53" s="20">
        <f t="shared" si="34"/>
        <v>45392.619655700903</v>
      </c>
      <c r="T53" s="20">
        <f t="shared" si="35"/>
        <v>45392.619655700903</v>
      </c>
      <c r="U53" s="20">
        <f t="shared" si="36"/>
        <v>40853.357690130812</v>
      </c>
      <c r="V53" s="20">
        <f t="shared" si="37"/>
        <v>68088.929483551357</v>
      </c>
      <c r="W53" s="20">
        <f t="shared" si="38"/>
        <v>52201.512604056035</v>
      </c>
      <c r="X53" s="20">
        <f t="shared" si="39"/>
        <v>68088.929483551357</v>
      </c>
      <c r="Y53" s="20">
        <f t="shared" si="40"/>
        <v>52201.512604056035</v>
      </c>
      <c r="Z53" s="20">
        <f t="shared" si="18"/>
        <v>57510.6175</v>
      </c>
      <c r="AA53" s="35">
        <f t="shared" si="19"/>
        <v>59540.404000000002</v>
      </c>
      <c r="AB53" s="35">
        <f t="shared" si="20"/>
        <v>50744.662500000006</v>
      </c>
      <c r="AC53" s="35">
        <f t="shared" si="21"/>
        <v>40595.730000000003</v>
      </c>
      <c r="AD53" s="34" t="s">
        <v>14</v>
      </c>
      <c r="AE53" s="34" t="s">
        <v>14</v>
      </c>
      <c r="AF53" s="34" t="s">
        <v>14</v>
      </c>
      <c r="AG53" s="34" t="s">
        <v>14</v>
      </c>
      <c r="AH53" s="34" t="s">
        <v>14</v>
      </c>
      <c r="AI53" s="34" t="s">
        <v>14</v>
      </c>
      <c r="AJ53" s="34" t="s">
        <v>14</v>
      </c>
      <c r="AK53" s="34" t="s">
        <v>14</v>
      </c>
      <c r="AL53" s="34" t="s">
        <v>14</v>
      </c>
      <c r="AM53" s="34" t="s">
        <v>14</v>
      </c>
      <c r="AN53" s="34" t="s">
        <v>14</v>
      </c>
      <c r="AO53" s="34" t="s">
        <v>14</v>
      </c>
      <c r="AP53" s="34" t="s">
        <v>14</v>
      </c>
      <c r="AQ53" s="34" t="s">
        <v>14</v>
      </c>
      <c r="AR53" s="34" t="s">
        <v>14</v>
      </c>
      <c r="AS53" s="34" t="s">
        <v>14</v>
      </c>
      <c r="AT53" s="34" t="s">
        <v>14</v>
      </c>
      <c r="AU53" s="34" t="s">
        <v>14</v>
      </c>
      <c r="AV53" s="20">
        <f t="shared" si="22"/>
        <v>38583.72670734577</v>
      </c>
      <c r="AW53" s="20">
        <f t="shared" si="23"/>
        <v>68088.929483551357</v>
      </c>
      <c r="AX53" s="41"/>
      <c r="AY53" s="41"/>
      <c r="AZ53" s="41"/>
      <c r="BA53" s="41"/>
      <c r="BB53" s="41"/>
    </row>
    <row r="54" spans="1:54" s="1" customFormat="1" ht="38.15" customHeight="1" x14ac:dyDescent="0.35">
      <c r="A54" s="36" t="s">
        <v>132</v>
      </c>
      <c r="B54" s="37">
        <v>477</v>
      </c>
      <c r="C54" s="38" t="s">
        <v>65</v>
      </c>
      <c r="D54" s="20">
        <v>102909.52</v>
      </c>
      <c r="E54" s="20">
        <v>102909.52</v>
      </c>
      <c r="F54" s="35" t="s">
        <v>42</v>
      </c>
      <c r="G54" s="20">
        <v>73004.373379969795</v>
      </c>
      <c r="H54" s="20">
        <f t="shared" si="17"/>
        <v>73004.373379969795</v>
      </c>
      <c r="I54" s="20">
        <f t="shared" si="24"/>
        <v>73004.373379969795</v>
      </c>
      <c r="J54" s="20">
        <f t="shared" si="25"/>
        <v>73004.373379969795</v>
      </c>
      <c r="K54" s="20">
        <f t="shared" si="26"/>
        <v>73004.373379969795</v>
      </c>
      <c r="L54" s="20">
        <f t="shared" si="27"/>
        <v>73004.373379969795</v>
      </c>
      <c r="M54" s="39">
        <f t="shared" si="28"/>
        <v>73004.373379969795</v>
      </c>
      <c r="N54" s="20">
        <f t="shared" si="29"/>
        <v>73004.373379969795</v>
      </c>
      <c r="O54" s="20">
        <f t="shared" si="30"/>
        <v>73004.373379969795</v>
      </c>
      <c r="P54" s="20">
        <f t="shared" si="31"/>
        <v>73004.373379969795</v>
      </c>
      <c r="Q54" s="20">
        <f t="shared" si="32"/>
        <v>73004.373379969795</v>
      </c>
      <c r="R54" s="40">
        <f t="shared" si="33"/>
        <v>73004.373379969795</v>
      </c>
      <c r="S54" s="20">
        <f t="shared" si="34"/>
        <v>73004.373379969795</v>
      </c>
      <c r="T54" s="20">
        <f t="shared" si="35"/>
        <v>73004.373379969795</v>
      </c>
      <c r="U54" s="20">
        <f t="shared" si="36"/>
        <v>65703.936041972818</v>
      </c>
      <c r="V54" s="20">
        <f t="shared" si="37"/>
        <v>109506.56006995469</v>
      </c>
      <c r="W54" s="20">
        <f t="shared" si="38"/>
        <v>83955.029386965252</v>
      </c>
      <c r="X54" s="20">
        <f t="shared" si="39"/>
        <v>109506.56006995469</v>
      </c>
      <c r="Y54" s="20">
        <f t="shared" si="40"/>
        <v>83955.029386965252</v>
      </c>
      <c r="Z54" s="20">
        <f t="shared" si="18"/>
        <v>87473.092000000004</v>
      </c>
      <c r="AA54" s="35">
        <f t="shared" si="19"/>
        <v>90560.377600000007</v>
      </c>
      <c r="AB54" s="35">
        <f t="shared" si="20"/>
        <v>77182.14</v>
      </c>
      <c r="AC54" s="35">
        <f t="shared" si="21"/>
        <v>61745.712</v>
      </c>
      <c r="AD54" s="34" t="s">
        <v>14</v>
      </c>
      <c r="AE54" s="34" t="s">
        <v>14</v>
      </c>
      <c r="AF54" s="34" t="s">
        <v>14</v>
      </c>
      <c r="AG54" s="34" t="s">
        <v>14</v>
      </c>
      <c r="AH54" s="34" t="s">
        <v>14</v>
      </c>
      <c r="AI54" s="34" t="s">
        <v>14</v>
      </c>
      <c r="AJ54" s="34" t="s">
        <v>14</v>
      </c>
      <c r="AK54" s="34" t="s">
        <v>14</v>
      </c>
      <c r="AL54" s="34" t="s">
        <v>14</v>
      </c>
      <c r="AM54" s="34" t="s">
        <v>14</v>
      </c>
      <c r="AN54" s="34" t="s">
        <v>14</v>
      </c>
      <c r="AO54" s="34" t="s">
        <v>14</v>
      </c>
      <c r="AP54" s="34" t="s">
        <v>14</v>
      </c>
      <c r="AQ54" s="34" t="s">
        <v>14</v>
      </c>
      <c r="AR54" s="34" t="s">
        <v>14</v>
      </c>
      <c r="AS54" s="34" t="s">
        <v>14</v>
      </c>
      <c r="AT54" s="34" t="s">
        <v>14</v>
      </c>
      <c r="AU54" s="34" t="s">
        <v>14</v>
      </c>
      <c r="AV54" s="20">
        <f t="shared" si="22"/>
        <v>62053.717372974323</v>
      </c>
      <c r="AW54" s="20">
        <f t="shared" si="23"/>
        <v>109506.56006995469</v>
      </c>
      <c r="AX54" s="41"/>
      <c r="AY54" s="41"/>
      <c r="AZ54" s="41"/>
      <c r="BA54" s="41"/>
      <c r="BB54" s="41"/>
    </row>
    <row r="55" spans="1:54" s="1" customFormat="1" ht="38.15" customHeight="1" x14ac:dyDescent="0.35">
      <c r="A55" s="36" t="s">
        <v>133</v>
      </c>
      <c r="B55" s="37">
        <v>492</v>
      </c>
      <c r="C55" s="38" t="s">
        <v>65</v>
      </c>
      <c r="D55" s="20">
        <v>90722.32</v>
      </c>
      <c r="E55" s="20">
        <v>90722.32</v>
      </c>
      <c r="F55" s="35" t="s">
        <v>42</v>
      </c>
      <c r="G55" s="20">
        <v>47479.175432139753</v>
      </c>
      <c r="H55" s="20">
        <f t="shared" si="17"/>
        <v>47479.175432139753</v>
      </c>
      <c r="I55" s="20">
        <f t="shared" si="24"/>
        <v>47479.175432139753</v>
      </c>
      <c r="J55" s="20">
        <f t="shared" si="25"/>
        <v>47479.175432139753</v>
      </c>
      <c r="K55" s="20">
        <f t="shared" si="26"/>
        <v>47479.175432139753</v>
      </c>
      <c r="L55" s="20">
        <f t="shared" si="27"/>
        <v>47479.175432139753</v>
      </c>
      <c r="M55" s="39">
        <f t="shared" si="28"/>
        <v>47479.175432139753</v>
      </c>
      <c r="N55" s="20">
        <f t="shared" si="29"/>
        <v>47479.175432139753</v>
      </c>
      <c r="O55" s="20">
        <f t="shared" si="30"/>
        <v>47479.175432139753</v>
      </c>
      <c r="P55" s="20">
        <f t="shared" si="31"/>
        <v>47479.175432139753</v>
      </c>
      <c r="Q55" s="20">
        <f t="shared" si="32"/>
        <v>47479.175432139753</v>
      </c>
      <c r="R55" s="40">
        <f t="shared" si="33"/>
        <v>47479.175432139753</v>
      </c>
      <c r="S55" s="20">
        <f t="shared" si="34"/>
        <v>47479.175432139753</v>
      </c>
      <c r="T55" s="20">
        <f t="shared" si="35"/>
        <v>47479.175432139753</v>
      </c>
      <c r="U55" s="20">
        <f t="shared" si="36"/>
        <v>42731.257888925778</v>
      </c>
      <c r="V55" s="20">
        <f t="shared" si="37"/>
        <v>71218.763148209633</v>
      </c>
      <c r="W55" s="20">
        <f t="shared" si="38"/>
        <v>54601.051746960715</v>
      </c>
      <c r="X55" s="20">
        <f t="shared" si="39"/>
        <v>71218.763148209633</v>
      </c>
      <c r="Y55" s="20">
        <f t="shared" si="40"/>
        <v>54601.051746960715</v>
      </c>
      <c r="Z55" s="20">
        <f t="shared" si="18"/>
        <v>77113.972000000009</v>
      </c>
      <c r="AA55" s="35">
        <f t="shared" si="19"/>
        <v>79835.641600000003</v>
      </c>
      <c r="AB55" s="35">
        <f t="shared" si="20"/>
        <v>68041.740000000005</v>
      </c>
      <c r="AC55" s="35">
        <f t="shared" si="21"/>
        <v>54433.392</v>
      </c>
      <c r="AD55" s="34" t="s">
        <v>14</v>
      </c>
      <c r="AE55" s="34" t="s">
        <v>14</v>
      </c>
      <c r="AF55" s="34" t="s">
        <v>14</v>
      </c>
      <c r="AG55" s="34" t="s">
        <v>14</v>
      </c>
      <c r="AH55" s="34" t="s">
        <v>14</v>
      </c>
      <c r="AI55" s="34" t="s">
        <v>14</v>
      </c>
      <c r="AJ55" s="34" t="s">
        <v>14</v>
      </c>
      <c r="AK55" s="34" t="s">
        <v>14</v>
      </c>
      <c r="AL55" s="34" t="s">
        <v>14</v>
      </c>
      <c r="AM55" s="34" t="s">
        <v>14</v>
      </c>
      <c r="AN55" s="34" t="s">
        <v>14</v>
      </c>
      <c r="AO55" s="34" t="s">
        <v>14</v>
      </c>
      <c r="AP55" s="34" t="s">
        <v>14</v>
      </c>
      <c r="AQ55" s="34" t="s">
        <v>14</v>
      </c>
      <c r="AR55" s="34" t="s">
        <v>14</v>
      </c>
      <c r="AS55" s="34" t="s">
        <v>14</v>
      </c>
      <c r="AT55" s="34" t="s">
        <v>14</v>
      </c>
      <c r="AU55" s="34" t="s">
        <v>14</v>
      </c>
      <c r="AV55" s="20">
        <f t="shared" si="22"/>
        <v>40357.299117318791</v>
      </c>
      <c r="AW55" s="20">
        <f t="shared" si="23"/>
        <v>71218.763148209633</v>
      </c>
      <c r="AX55" s="41"/>
      <c r="AY55" s="41"/>
      <c r="AZ55" s="41"/>
      <c r="BA55" s="41"/>
      <c r="BB55" s="41"/>
    </row>
    <row r="56" spans="1:54" s="1" customFormat="1" ht="38.15" customHeight="1" x14ac:dyDescent="0.35">
      <c r="A56" s="36" t="s">
        <v>134</v>
      </c>
      <c r="B56" s="37">
        <v>503</v>
      </c>
      <c r="C56" s="38" t="s">
        <v>65</v>
      </c>
      <c r="D56" s="20">
        <v>64023.94</v>
      </c>
      <c r="E56" s="20">
        <v>64023.94</v>
      </c>
      <c r="F56" s="35" t="s">
        <v>42</v>
      </c>
      <c r="G56" s="20">
        <v>73004.373379969795</v>
      </c>
      <c r="H56" s="20">
        <f t="shared" si="17"/>
        <v>73004.373379969795</v>
      </c>
      <c r="I56" s="20">
        <f t="shared" si="24"/>
        <v>73004.373379969795</v>
      </c>
      <c r="J56" s="20">
        <f t="shared" si="25"/>
        <v>73004.373379969795</v>
      </c>
      <c r="K56" s="20">
        <f t="shared" si="26"/>
        <v>73004.373379969795</v>
      </c>
      <c r="L56" s="20">
        <f t="shared" si="27"/>
        <v>73004.373379969795</v>
      </c>
      <c r="M56" s="39">
        <f t="shared" si="28"/>
        <v>73004.373379969795</v>
      </c>
      <c r="N56" s="20">
        <f t="shared" si="29"/>
        <v>73004.373379969795</v>
      </c>
      <c r="O56" s="20">
        <f t="shared" si="30"/>
        <v>73004.373379969795</v>
      </c>
      <c r="P56" s="20">
        <f t="shared" si="31"/>
        <v>73004.373379969795</v>
      </c>
      <c r="Q56" s="20">
        <f t="shared" si="32"/>
        <v>73004.373379969795</v>
      </c>
      <c r="R56" s="40">
        <f t="shared" si="33"/>
        <v>73004.373379969795</v>
      </c>
      <c r="S56" s="20">
        <f t="shared" si="34"/>
        <v>73004.373379969795</v>
      </c>
      <c r="T56" s="20">
        <f t="shared" si="35"/>
        <v>73004.373379969795</v>
      </c>
      <c r="U56" s="20">
        <f t="shared" si="36"/>
        <v>65703.936041972818</v>
      </c>
      <c r="V56" s="20">
        <f t="shared" si="37"/>
        <v>109506.56006995469</v>
      </c>
      <c r="W56" s="20">
        <f t="shared" si="38"/>
        <v>83955.029386965252</v>
      </c>
      <c r="X56" s="20">
        <f t="shared" si="39"/>
        <v>109506.56006995469</v>
      </c>
      <c r="Y56" s="20">
        <f t="shared" si="40"/>
        <v>83955.029386965252</v>
      </c>
      <c r="Z56" s="20">
        <f t="shared" si="18"/>
        <v>54420.349000000002</v>
      </c>
      <c r="AA56" s="35">
        <f t="shared" si="19"/>
        <v>56341.067200000005</v>
      </c>
      <c r="AB56" s="35">
        <f t="shared" si="20"/>
        <v>48017.955000000002</v>
      </c>
      <c r="AC56" s="35">
        <f t="shared" si="21"/>
        <v>38414.364000000001</v>
      </c>
      <c r="AD56" s="34" t="s">
        <v>14</v>
      </c>
      <c r="AE56" s="34" t="s">
        <v>14</v>
      </c>
      <c r="AF56" s="34" t="s">
        <v>14</v>
      </c>
      <c r="AG56" s="34" t="s">
        <v>14</v>
      </c>
      <c r="AH56" s="34" t="s">
        <v>14</v>
      </c>
      <c r="AI56" s="34" t="s">
        <v>14</v>
      </c>
      <c r="AJ56" s="34" t="s">
        <v>14</v>
      </c>
      <c r="AK56" s="34" t="s">
        <v>14</v>
      </c>
      <c r="AL56" s="34" t="s">
        <v>14</v>
      </c>
      <c r="AM56" s="34" t="s">
        <v>14</v>
      </c>
      <c r="AN56" s="34" t="s">
        <v>14</v>
      </c>
      <c r="AO56" s="34" t="s">
        <v>14</v>
      </c>
      <c r="AP56" s="34" t="s">
        <v>14</v>
      </c>
      <c r="AQ56" s="34" t="s">
        <v>14</v>
      </c>
      <c r="AR56" s="34" t="s">
        <v>14</v>
      </c>
      <c r="AS56" s="34" t="s">
        <v>14</v>
      </c>
      <c r="AT56" s="34" t="s">
        <v>14</v>
      </c>
      <c r="AU56" s="34" t="s">
        <v>14</v>
      </c>
      <c r="AV56" s="20">
        <f t="shared" si="22"/>
        <v>62053.717372974323</v>
      </c>
      <c r="AW56" s="20">
        <f t="shared" si="23"/>
        <v>109506.56006995469</v>
      </c>
      <c r="AX56" s="41"/>
      <c r="AY56" s="41"/>
      <c r="AZ56" s="41"/>
      <c r="BA56" s="41"/>
      <c r="BB56" s="41"/>
    </row>
    <row r="57" spans="1:54" s="1" customFormat="1" ht="38.15" customHeight="1" x14ac:dyDescent="0.35">
      <c r="A57" s="36" t="s">
        <v>135</v>
      </c>
      <c r="B57" s="37">
        <v>515</v>
      </c>
      <c r="C57" s="38" t="s">
        <v>65</v>
      </c>
      <c r="D57" s="20">
        <v>156833.60000000001</v>
      </c>
      <c r="E57" s="20">
        <v>156833.60000000001</v>
      </c>
      <c r="F57" s="35" t="s">
        <v>42</v>
      </c>
      <c r="G57" s="20">
        <v>54034.772547056993</v>
      </c>
      <c r="H57" s="20">
        <f t="shared" si="17"/>
        <v>54034.772547056993</v>
      </c>
      <c r="I57" s="20">
        <f t="shared" si="24"/>
        <v>54034.772547056993</v>
      </c>
      <c r="J57" s="20">
        <f t="shared" si="25"/>
        <v>54034.772547056993</v>
      </c>
      <c r="K57" s="20">
        <f t="shared" si="26"/>
        <v>54034.772547056993</v>
      </c>
      <c r="L57" s="20">
        <f t="shared" si="27"/>
        <v>54034.772547056993</v>
      </c>
      <c r="M57" s="39">
        <f t="shared" si="28"/>
        <v>54034.772547056993</v>
      </c>
      <c r="N57" s="20">
        <f t="shared" si="29"/>
        <v>54034.772547056993</v>
      </c>
      <c r="O57" s="20">
        <f t="shared" si="30"/>
        <v>54034.772547056993</v>
      </c>
      <c r="P57" s="20">
        <f t="shared" si="31"/>
        <v>54034.772547056993</v>
      </c>
      <c r="Q57" s="20">
        <f t="shared" si="32"/>
        <v>54034.772547056993</v>
      </c>
      <c r="R57" s="40">
        <f t="shared" si="33"/>
        <v>54034.772547056993</v>
      </c>
      <c r="S57" s="20">
        <f t="shared" si="34"/>
        <v>54034.772547056993</v>
      </c>
      <c r="T57" s="20">
        <f t="shared" si="35"/>
        <v>54034.772547056993</v>
      </c>
      <c r="U57" s="20">
        <f t="shared" si="36"/>
        <v>48631.295292351293</v>
      </c>
      <c r="V57" s="20">
        <f t="shared" si="37"/>
        <v>81052.158820585493</v>
      </c>
      <c r="W57" s="20">
        <f t="shared" si="38"/>
        <v>62139.988429115539</v>
      </c>
      <c r="X57" s="20">
        <f t="shared" si="39"/>
        <v>81052.158820585493</v>
      </c>
      <c r="Y57" s="20">
        <f t="shared" si="40"/>
        <v>62139.988429115539</v>
      </c>
      <c r="Z57" s="20">
        <f t="shared" si="18"/>
        <v>133308.56</v>
      </c>
      <c r="AA57" s="35">
        <f t="shared" si="19"/>
        <v>138013.568</v>
      </c>
      <c r="AB57" s="35">
        <f t="shared" si="20"/>
        <v>117625.20000000001</v>
      </c>
      <c r="AC57" s="35">
        <f t="shared" si="21"/>
        <v>94100.160000000003</v>
      </c>
      <c r="AD57" s="34" t="s">
        <v>14</v>
      </c>
      <c r="AE57" s="34" t="s">
        <v>14</v>
      </c>
      <c r="AF57" s="34" t="s">
        <v>14</v>
      </c>
      <c r="AG57" s="34" t="s">
        <v>14</v>
      </c>
      <c r="AH57" s="34" t="s">
        <v>14</v>
      </c>
      <c r="AI57" s="34" t="s">
        <v>14</v>
      </c>
      <c r="AJ57" s="34" t="s">
        <v>14</v>
      </c>
      <c r="AK57" s="34" t="s">
        <v>14</v>
      </c>
      <c r="AL57" s="34" t="s">
        <v>14</v>
      </c>
      <c r="AM57" s="34" t="s">
        <v>14</v>
      </c>
      <c r="AN57" s="34" t="s">
        <v>14</v>
      </c>
      <c r="AO57" s="34" t="s">
        <v>14</v>
      </c>
      <c r="AP57" s="34" t="s">
        <v>14</v>
      </c>
      <c r="AQ57" s="34" t="s">
        <v>14</v>
      </c>
      <c r="AR57" s="34" t="s">
        <v>14</v>
      </c>
      <c r="AS57" s="34" t="s">
        <v>14</v>
      </c>
      <c r="AT57" s="34" t="s">
        <v>14</v>
      </c>
      <c r="AU57" s="34" t="s">
        <v>14</v>
      </c>
      <c r="AV57" s="20">
        <f t="shared" si="22"/>
        <v>45929.556664998439</v>
      </c>
      <c r="AW57" s="20">
        <f t="shared" si="23"/>
        <v>81052.158820585493</v>
      </c>
      <c r="AX57" s="41"/>
      <c r="AY57" s="41"/>
      <c r="AZ57" s="41"/>
      <c r="BA57" s="41"/>
      <c r="BB57" s="41"/>
    </row>
    <row r="58" spans="1:54" s="1" customFormat="1" ht="38.15" customHeight="1" x14ac:dyDescent="0.35">
      <c r="A58" s="36" t="s">
        <v>136</v>
      </c>
      <c r="B58" s="37">
        <v>539</v>
      </c>
      <c r="C58" s="38" t="s">
        <v>65</v>
      </c>
      <c r="D58" s="20">
        <v>65377.753157894738</v>
      </c>
      <c r="E58" s="20">
        <v>65377.753157894738</v>
      </c>
      <c r="F58" s="35" t="s">
        <v>42</v>
      </c>
      <c r="G58" s="20">
        <v>48467.279970501419</v>
      </c>
      <c r="H58" s="20">
        <f t="shared" si="17"/>
        <v>48467.279970501419</v>
      </c>
      <c r="I58" s="20">
        <f t="shared" si="24"/>
        <v>48467.279970501419</v>
      </c>
      <c r="J58" s="20">
        <f t="shared" si="25"/>
        <v>48467.279970501419</v>
      </c>
      <c r="K58" s="20">
        <f t="shared" si="26"/>
        <v>48467.279970501419</v>
      </c>
      <c r="L58" s="20">
        <f t="shared" si="27"/>
        <v>48467.279970501419</v>
      </c>
      <c r="M58" s="39">
        <f t="shared" si="28"/>
        <v>48467.279970501419</v>
      </c>
      <c r="N58" s="20">
        <f t="shared" si="29"/>
        <v>48467.279970501419</v>
      </c>
      <c r="O58" s="20">
        <f t="shared" si="30"/>
        <v>48467.279970501419</v>
      </c>
      <c r="P58" s="20">
        <f t="shared" si="31"/>
        <v>48467.279970501419</v>
      </c>
      <c r="Q58" s="20">
        <f t="shared" si="32"/>
        <v>48467.279970501419</v>
      </c>
      <c r="R58" s="40">
        <f t="shared" si="33"/>
        <v>48467.279970501419</v>
      </c>
      <c r="S58" s="20">
        <f t="shared" si="34"/>
        <v>48467.279970501419</v>
      </c>
      <c r="T58" s="20">
        <f t="shared" si="35"/>
        <v>48467.279970501419</v>
      </c>
      <c r="U58" s="20">
        <f t="shared" si="36"/>
        <v>43620.551973451278</v>
      </c>
      <c r="V58" s="20">
        <f t="shared" si="37"/>
        <v>72700.919955752121</v>
      </c>
      <c r="W58" s="20">
        <f t="shared" si="38"/>
        <v>55737.371966076629</v>
      </c>
      <c r="X58" s="20">
        <f t="shared" si="39"/>
        <v>72700.919955752121</v>
      </c>
      <c r="Y58" s="20">
        <f t="shared" si="40"/>
        <v>55737.371966076629</v>
      </c>
      <c r="Z58" s="20">
        <f t="shared" si="18"/>
        <v>55571.090184210523</v>
      </c>
      <c r="AA58" s="35">
        <f t="shared" si="19"/>
        <v>57532.422778947373</v>
      </c>
      <c r="AB58" s="35">
        <f t="shared" si="20"/>
        <v>49033.314868421054</v>
      </c>
      <c r="AC58" s="35">
        <f t="shared" si="21"/>
        <v>39226.651894736839</v>
      </c>
      <c r="AD58" s="34" t="s">
        <v>14</v>
      </c>
      <c r="AE58" s="34" t="s">
        <v>14</v>
      </c>
      <c r="AF58" s="34" t="s">
        <v>14</v>
      </c>
      <c r="AG58" s="34" t="s">
        <v>14</v>
      </c>
      <c r="AH58" s="34" t="s">
        <v>14</v>
      </c>
      <c r="AI58" s="34" t="s">
        <v>14</v>
      </c>
      <c r="AJ58" s="34" t="s">
        <v>14</v>
      </c>
      <c r="AK58" s="34" t="s">
        <v>14</v>
      </c>
      <c r="AL58" s="34" t="s">
        <v>14</v>
      </c>
      <c r="AM58" s="34" t="s">
        <v>14</v>
      </c>
      <c r="AN58" s="34" t="s">
        <v>14</v>
      </c>
      <c r="AO58" s="34" t="s">
        <v>14</v>
      </c>
      <c r="AP58" s="34" t="s">
        <v>14</v>
      </c>
      <c r="AQ58" s="34" t="s">
        <v>14</v>
      </c>
      <c r="AR58" s="34" t="s">
        <v>14</v>
      </c>
      <c r="AS58" s="34" t="s">
        <v>14</v>
      </c>
      <c r="AT58" s="34" t="s">
        <v>14</v>
      </c>
      <c r="AU58" s="34" t="s">
        <v>14</v>
      </c>
      <c r="AV58" s="20">
        <f t="shared" si="22"/>
        <v>41197.187974926208</v>
      </c>
      <c r="AW58" s="20">
        <f t="shared" si="23"/>
        <v>72700.919955752121</v>
      </c>
      <c r="AX58" s="41"/>
      <c r="AY58" s="41"/>
      <c r="AZ58" s="41"/>
      <c r="BA58" s="41"/>
      <c r="BB58" s="41"/>
    </row>
    <row r="59" spans="1:54" s="1" customFormat="1" ht="38.15" customHeight="1" x14ac:dyDescent="0.35">
      <c r="A59" s="36" t="s">
        <v>137</v>
      </c>
      <c r="B59" s="37">
        <v>540</v>
      </c>
      <c r="C59" s="38" t="s">
        <v>65</v>
      </c>
      <c r="D59" s="20">
        <v>12461.09</v>
      </c>
      <c r="E59" s="20">
        <v>12461.09</v>
      </c>
      <c r="F59" s="35" t="s">
        <v>42</v>
      </c>
      <c r="G59" s="20">
        <v>36073.339288817777</v>
      </c>
      <c r="H59" s="20">
        <f t="shared" si="17"/>
        <v>36073.339288817777</v>
      </c>
      <c r="I59" s="20">
        <f t="shared" si="24"/>
        <v>36073.339288817777</v>
      </c>
      <c r="J59" s="20">
        <f t="shared" si="25"/>
        <v>36073.339288817777</v>
      </c>
      <c r="K59" s="20">
        <f t="shared" si="26"/>
        <v>36073.339288817777</v>
      </c>
      <c r="L59" s="20">
        <f t="shared" si="27"/>
        <v>36073.339288817777</v>
      </c>
      <c r="M59" s="39">
        <f t="shared" si="28"/>
        <v>36073.339288817777</v>
      </c>
      <c r="N59" s="20">
        <f t="shared" si="29"/>
        <v>36073.339288817777</v>
      </c>
      <c r="O59" s="20">
        <f t="shared" si="30"/>
        <v>36073.339288817777</v>
      </c>
      <c r="P59" s="20">
        <f t="shared" si="31"/>
        <v>36073.339288817777</v>
      </c>
      <c r="Q59" s="20">
        <f t="shared" si="32"/>
        <v>36073.339288817777</v>
      </c>
      <c r="R59" s="40">
        <f t="shared" si="33"/>
        <v>36073.339288817777</v>
      </c>
      <c r="S59" s="20">
        <f t="shared" si="34"/>
        <v>36073.339288817777</v>
      </c>
      <c r="T59" s="20">
        <f t="shared" si="35"/>
        <v>36073.339288817777</v>
      </c>
      <c r="U59" s="20">
        <f t="shared" si="36"/>
        <v>32466.005359936</v>
      </c>
      <c r="V59" s="20">
        <f t="shared" si="37"/>
        <v>54110.008933226665</v>
      </c>
      <c r="W59" s="20">
        <f t="shared" si="38"/>
        <v>41484.34018214044</v>
      </c>
      <c r="X59" s="20">
        <f t="shared" si="39"/>
        <v>54110.008933226665</v>
      </c>
      <c r="Y59" s="20">
        <f t="shared" si="40"/>
        <v>41484.34018214044</v>
      </c>
      <c r="Z59" s="20">
        <f t="shared" si="18"/>
        <v>10591.9265</v>
      </c>
      <c r="AA59" s="35">
        <f t="shared" si="19"/>
        <v>10965.7592</v>
      </c>
      <c r="AB59" s="35">
        <f t="shared" si="20"/>
        <v>9345.817500000001</v>
      </c>
      <c r="AC59" s="35">
        <f t="shared" si="21"/>
        <v>7476.6539999999995</v>
      </c>
      <c r="AD59" s="34" t="s">
        <v>14</v>
      </c>
      <c r="AE59" s="34" t="s">
        <v>14</v>
      </c>
      <c r="AF59" s="34" t="s">
        <v>14</v>
      </c>
      <c r="AG59" s="34" t="s">
        <v>14</v>
      </c>
      <c r="AH59" s="34" t="s">
        <v>14</v>
      </c>
      <c r="AI59" s="34" t="s">
        <v>14</v>
      </c>
      <c r="AJ59" s="34" t="s">
        <v>14</v>
      </c>
      <c r="AK59" s="34" t="s">
        <v>14</v>
      </c>
      <c r="AL59" s="34" t="s">
        <v>14</v>
      </c>
      <c r="AM59" s="34" t="s">
        <v>14</v>
      </c>
      <c r="AN59" s="34" t="s">
        <v>14</v>
      </c>
      <c r="AO59" s="34" t="s">
        <v>14</v>
      </c>
      <c r="AP59" s="34" t="s">
        <v>14</v>
      </c>
      <c r="AQ59" s="34" t="s">
        <v>14</v>
      </c>
      <c r="AR59" s="34" t="s">
        <v>14</v>
      </c>
      <c r="AS59" s="34" t="s">
        <v>14</v>
      </c>
      <c r="AT59" s="34" t="s">
        <v>14</v>
      </c>
      <c r="AU59" s="34" t="s">
        <v>14</v>
      </c>
      <c r="AV59" s="20">
        <f t="shared" si="22"/>
        <v>30662.33839549511</v>
      </c>
      <c r="AW59" s="20">
        <f t="shared" si="23"/>
        <v>54110.008933226665</v>
      </c>
      <c r="AX59" s="41"/>
      <c r="AY59" s="41"/>
      <c r="AZ59" s="41"/>
      <c r="BA59" s="41"/>
      <c r="BB59" s="41"/>
    </row>
    <row r="60" spans="1:54" s="1" customFormat="1" ht="38.15" customHeight="1" x14ac:dyDescent="0.35">
      <c r="A60" s="36" t="s">
        <v>138</v>
      </c>
      <c r="B60" s="37">
        <v>548</v>
      </c>
      <c r="C60" s="38" t="s">
        <v>65</v>
      </c>
      <c r="D60" s="20">
        <v>86457.136666666673</v>
      </c>
      <c r="E60" s="20">
        <v>86457.136666666673</v>
      </c>
      <c r="F60" s="35" t="s">
        <v>42</v>
      </c>
      <c r="G60" s="20">
        <v>40276.545396163347</v>
      </c>
      <c r="H60" s="20">
        <f t="shared" si="17"/>
        <v>40276.545396163347</v>
      </c>
      <c r="I60" s="20">
        <f t="shared" si="24"/>
        <v>40276.545396163347</v>
      </c>
      <c r="J60" s="20">
        <f t="shared" si="25"/>
        <v>40276.545396163347</v>
      </c>
      <c r="K60" s="20">
        <f t="shared" si="26"/>
        <v>40276.545396163347</v>
      </c>
      <c r="L60" s="20">
        <f t="shared" si="27"/>
        <v>40276.545396163347</v>
      </c>
      <c r="M60" s="39">
        <f t="shared" si="28"/>
        <v>40276.545396163347</v>
      </c>
      <c r="N60" s="20">
        <f t="shared" si="29"/>
        <v>40276.545396163347</v>
      </c>
      <c r="O60" s="20">
        <f t="shared" si="30"/>
        <v>40276.545396163347</v>
      </c>
      <c r="P60" s="20">
        <f t="shared" si="31"/>
        <v>40276.545396163347</v>
      </c>
      <c r="Q60" s="20">
        <f t="shared" si="32"/>
        <v>40276.545396163347</v>
      </c>
      <c r="R60" s="40">
        <f t="shared" si="33"/>
        <v>40276.545396163347</v>
      </c>
      <c r="S60" s="20">
        <f t="shared" si="34"/>
        <v>40276.545396163347</v>
      </c>
      <c r="T60" s="20">
        <f t="shared" si="35"/>
        <v>40276.545396163347</v>
      </c>
      <c r="U60" s="20">
        <f t="shared" si="36"/>
        <v>36248.890856547012</v>
      </c>
      <c r="V60" s="20">
        <f t="shared" si="37"/>
        <v>60414.81809424502</v>
      </c>
      <c r="W60" s="20">
        <f t="shared" si="38"/>
        <v>46318.027205587845</v>
      </c>
      <c r="X60" s="20">
        <f t="shared" si="39"/>
        <v>60414.81809424502</v>
      </c>
      <c r="Y60" s="20">
        <f t="shared" si="40"/>
        <v>46318.027205587845</v>
      </c>
      <c r="Z60" s="20">
        <f t="shared" si="18"/>
        <v>73488.566166666671</v>
      </c>
      <c r="AA60" s="35">
        <f t="shared" si="19"/>
        <v>76082.280266666668</v>
      </c>
      <c r="AB60" s="35">
        <f t="shared" si="20"/>
        <v>64842.852500000008</v>
      </c>
      <c r="AC60" s="35">
        <f t="shared" si="21"/>
        <v>51874.281999999999</v>
      </c>
      <c r="AD60" s="34" t="s">
        <v>14</v>
      </c>
      <c r="AE60" s="34" t="s">
        <v>14</v>
      </c>
      <c r="AF60" s="34" t="s">
        <v>14</v>
      </c>
      <c r="AG60" s="34" t="s">
        <v>14</v>
      </c>
      <c r="AH60" s="34" t="s">
        <v>14</v>
      </c>
      <c r="AI60" s="34" t="s">
        <v>14</v>
      </c>
      <c r="AJ60" s="34" t="s">
        <v>14</v>
      </c>
      <c r="AK60" s="34" t="s">
        <v>14</v>
      </c>
      <c r="AL60" s="34" t="s">
        <v>14</v>
      </c>
      <c r="AM60" s="34" t="s">
        <v>14</v>
      </c>
      <c r="AN60" s="34" t="s">
        <v>14</v>
      </c>
      <c r="AO60" s="34" t="s">
        <v>14</v>
      </c>
      <c r="AP60" s="34" t="s">
        <v>14</v>
      </c>
      <c r="AQ60" s="34" t="s">
        <v>14</v>
      </c>
      <c r="AR60" s="34" t="s">
        <v>14</v>
      </c>
      <c r="AS60" s="34" t="s">
        <v>14</v>
      </c>
      <c r="AT60" s="34" t="s">
        <v>14</v>
      </c>
      <c r="AU60" s="34" t="s">
        <v>14</v>
      </c>
      <c r="AV60" s="20">
        <f t="shared" si="22"/>
        <v>34235.063586738841</v>
      </c>
      <c r="AW60" s="20">
        <f t="shared" si="23"/>
        <v>60414.81809424502</v>
      </c>
      <c r="AX60" s="41"/>
      <c r="AY60" s="41"/>
      <c r="AZ60" s="41"/>
      <c r="BA60" s="41"/>
      <c r="BB60" s="41"/>
    </row>
    <row r="61" spans="1:54" s="1" customFormat="1" ht="38.15" customHeight="1" x14ac:dyDescent="0.35">
      <c r="A61" s="36" t="s">
        <v>139</v>
      </c>
      <c r="B61" s="37">
        <v>551</v>
      </c>
      <c r="C61" s="38" t="s">
        <v>65</v>
      </c>
      <c r="D61" s="20">
        <v>62179.49</v>
      </c>
      <c r="E61" s="20">
        <v>62179.49</v>
      </c>
      <c r="F61" s="35" t="s">
        <v>42</v>
      </c>
      <c r="G61" s="20">
        <v>58849.901261915875</v>
      </c>
      <c r="H61" s="20">
        <f t="shared" si="17"/>
        <v>58849.901261915875</v>
      </c>
      <c r="I61" s="20">
        <f t="shared" si="24"/>
        <v>58849.901261915875</v>
      </c>
      <c r="J61" s="20">
        <f t="shared" si="25"/>
        <v>58849.901261915875</v>
      </c>
      <c r="K61" s="20">
        <f t="shared" si="26"/>
        <v>58849.901261915875</v>
      </c>
      <c r="L61" s="20">
        <f t="shared" si="27"/>
        <v>58849.901261915875</v>
      </c>
      <c r="M61" s="39">
        <f t="shared" si="28"/>
        <v>58849.901261915875</v>
      </c>
      <c r="N61" s="20">
        <f t="shared" si="29"/>
        <v>58849.901261915875</v>
      </c>
      <c r="O61" s="20">
        <f t="shared" si="30"/>
        <v>58849.901261915875</v>
      </c>
      <c r="P61" s="20">
        <f t="shared" si="31"/>
        <v>58849.901261915875</v>
      </c>
      <c r="Q61" s="20">
        <f t="shared" si="32"/>
        <v>58849.901261915875</v>
      </c>
      <c r="R61" s="40">
        <f t="shared" si="33"/>
        <v>58849.901261915875</v>
      </c>
      <c r="S61" s="20">
        <f t="shared" si="34"/>
        <v>58849.901261915875</v>
      </c>
      <c r="T61" s="20">
        <f t="shared" si="35"/>
        <v>58849.901261915875</v>
      </c>
      <c r="U61" s="20">
        <f t="shared" si="36"/>
        <v>52964.911135724287</v>
      </c>
      <c r="V61" s="20">
        <f t="shared" si="37"/>
        <v>88274.851892873819</v>
      </c>
      <c r="W61" s="20">
        <f t="shared" si="38"/>
        <v>67677.386451203245</v>
      </c>
      <c r="X61" s="20">
        <f t="shared" si="39"/>
        <v>88274.851892873819</v>
      </c>
      <c r="Y61" s="20">
        <f t="shared" si="40"/>
        <v>67677.386451203245</v>
      </c>
      <c r="Z61" s="20">
        <f t="shared" si="18"/>
        <v>52852.566499999994</v>
      </c>
      <c r="AA61" s="35">
        <f t="shared" si="19"/>
        <v>54717.951199999996</v>
      </c>
      <c r="AB61" s="35">
        <f t="shared" si="20"/>
        <v>46634.6175</v>
      </c>
      <c r="AC61" s="35">
        <f t="shared" si="21"/>
        <v>37307.693999999996</v>
      </c>
      <c r="AD61" s="34" t="s">
        <v>14</v>
      </c>
      <c r="AE61" s="34" t="s">
        <v>14</v>
      </c>
      <c r="AF61" s="34" t="s">
        <v>14</v>
      </c>
      <c r="AG61" s="34" t="s">
        <v>14</v>
      </c>
      <c r="AH61" s="34" t="s">
        <v>14</v>
      </c>
      <c r="AI61" s="34" t="s">
        <v>14</v>
      </c>
      <c r="AJ61" s="34" t="s">
        <v>14</v>
      </c>
      <c r="AK61" s="34" t="s">
        <v>14</v>
      </c>
      <c r="AL61" s="34" t="s">
        <v>14</v>
      </c>
      <c r="AM61" s="34" t="s">
        <v>14</v>
      </c>
      <c r="AN61" s="34" t="s">
        <v>14</v>
      </c>
      <c r="AO61" s="34" t="s">
        <v>14</v>
      </c>
      <c r="AP61" s="34" t="s">
        <v>14</v>
      </c>
      <c r="AQ61" s="34" t="s">
        <v>14</v>
      </c>
      <c r="AR61" s="34" t="s">
        <v>14</v>
      </c>
      <c r="AS61" s="34" t="s">
        <v>14</v>
      </c>
      <c r="AT61" s="34" t="s">
        <v>14</v>
      </c>
      <c r="AU61" s="34" t="s">
        <v>14</v>
      </c>
      <c r="AV61" s="20">
        <f t="shared" si="22"/>
        <v>50022.41607262849</v>
      </c>
      <c r="AW61" s="20">
        <f t="shared" si="23"/>
        <v>88274.851892873819</v>
      </c>
      <c r="AX61" s="41"/>
      <c r="AY61" s="41"/>
      <c r="AZ61" s="41"/>
      <c r="BA61" s="41"/>
      <c r="BB61" s="41"/>
    </row>
    <row r="62" spans="1:54" s="1" customFormat="1" ht="38.15" customHeight="1" x14ac:dyDescent="0.35">
      <c r="A62" s="36" t="s">
        <v>140</v>
      </c>
      <c r="B62" s="37">
        <v>557</v>
      </c>
      <c r="C62" s="38" t="s">
        <v>65</v>
      </c>
      <c r="D62" s="20">
        <v>89324.193333333344</v>
      </c>
      <c r="E62" s="20">
        <v>89324.193333333344</v>
      </c>
      <c r="F62" s="35" t="s">
        <v>42</v>
      </c>
      <c r="G62" s="20">
        <v>40808.215858429008</v>
      </c>
      <c r="H62" s="20">
        <f t="shared" si="17"/>
        <v>40808.215858429008</v>
      </c>
      <c r="I62" s="20">
        <f t="shared" si="24"/>
        <v>40808.215858429008</v>
      </c>
      <c r="J62" s="20">
        <f t="shared" si="25"/>
        <v>40808.215858429008</v>
      </c>
      <c r="K62" s="20">
        <f t="shared" si="26"/>
        <v>40808.215858429008</v>
      </c>
      <c r="L62" s="20">
        <f t="shared" si="27"/>
        <v>40808.215858429008</v>
      </c>
      <c r="M62" s="39">
        <f t="shared" si="28"/>
        <v>40808.215858429008</v>
      </c>
      <c r="N62" s="20">
        <f t="shared" si="29"/>
        <v>40808.215858429008</v>
      </c>
      <c r="O62" s="20">
        <f t="shared" si="30"/>
        <v>40808.215858429008</v>
      </c>
      <c r="P62" s="20">
        <f t="shared" si="31"/>
        <v>40808.215858429008</v>
      </c>
      <c r="Q62" s="20">
        <f t="shared" si="32"/>
        <v>40808.215858429008</v>
      </c>
      <c r="R62" s="40">
        <f t="shared" si="33"/>
        <v>40808.215858429008</v>
      </c>
      <c r="S62" s="20">
        <f t="shared" si="34"/>
        <v>40808.215858429008</v>
      </c>
      <c r="T62" s="20">
        <f t="shared" si="35"/>
        <v>40808.215858429008</v>
      </c>
      <c r="U62" s="20">
        <f t="shared" si="36"/>
        <v>36727.394272586105</v>
      </c>
      <c r="V62" s="20">
        <f t="shared" si="37"/>
        <v>61212.323787643516</v>
      </c>
      <c r="W62" s="20">
        <f t="shared" si="38"/>
        <v>46929.448237193355</v>
      </c>
      <c r="X62" s="20">
        <f t="shared" si="39"/>
        <v>61212.323787643516</v>
      </c>
      <c r="Y62" s="20">
        <f t="shared" si="40"/>
        <v>46929.448237193355</v>
      </c>
      <c r="Z62" s="20">
        <f t="shared" si="18"/>
        <v>75925.564333333343</v>
      </c>
      <c r="AA62" s="35">
        <f t="shared" si="19"/>
        <v>78605.290133333343</v>
      </c>
      <c r="AB62" s="35">
        <f t="shared" si="20"/>
        <v>66993.145000000004</v>
      </c>
      <c r="AC62" s="35">
        <f t="shared" si="21"/>
        <v>53594.516000000003</v>
      </c>
      <c r="AD62" s="34" t="s">
        <v>14</v>
      </c>
      <c r="AE62" s="34" t="s">
        <v>14</v>
      </c>
      <c r="AF62" s="34" t="s">
        <v>14</v>
      </c>
      <c r="AG62" s="34" t="s">
        <v>14</v>
      </c>
      <c r="AH62" s="34" t="s">
        <v>14</v>
      </c>
      <c r="AI62" s="34" t="s">
        <v>14</v>
      </c>
      <c r="AJ62" s="34" t="s">
        <v>14</v>
      </c>
      <c r="AK62" s="34" t="s">
        <v>14</v>
      </c>
      <c r="AL62" s="34" t="s">
        <v>14</v>
      </c>
      <c r="AM62" s="34" t="s">
        <v>14</v>
      </c>
      <c r="AN62" s="34" t="s">
        <v>14</v>
      </c>
      <c r="AO62" s="34" t="s">
        <v>14</v>
      </c>
      <c r="AP62" s="34" t="s">
        <v>14</v>
      </c>
      <c r="AQ62" s="34" t="s">
        <v>14</v>
      </c>
      <c r="AR62" s="34" t="s">
        <v>14</v>
      </c>
      <c r="AS62" s="34" t="s">
        <v>14</v>
      </c>
      <c r="AT62" s="34" t="s">
        <v>14</v>
      </c>
      <c r="AU62" s="34" t="s">
        <v>14</v>
      </c>
      <c r="AV62" s="20">
        <f t="shared" si="22"/>
        <v>34686.983479664654</v>
      </c>
      <c r="AW62" s="20">
        <f t="shared" si="23"/>
        <v>61212.323787643516</v>
      </c>
      <c r="AX62" s="41"/>
      <c r="AY62" s="41"/>
      <c r="AZ62" s="41"/>
      <c r="BA62" s="41"/>
      <c r="BB62" s="41"/>
    </row>
    <row r="63" spans="1:54" s="1" customFormat="1" ht="38.15" customHeight="1" x14ac:dyDescent="0.35">
      <c r="A63" s="36" t="s">
        <v>58</v>
      </c>
      <c r="B63" s="37">
        <v>559</v>
      </c>
      <c r="C63" s="38" t="s">
        <v>65</v>
      </c>
      <c r="D63" s="20">
        <v>45668.159999999996</v>
      </c>
      <c r="E63" s="20">
        <v>45668.159999999996</v>
      </c>
      <c r="F63" s="35" t="s">
        <v>42</v>
      </c>
      <c r="G63" s="20">
        <v>39855.22163361319</v>
      </c>
      <c r="H63" s="20">
        <f t="shared" si="17"/>
        <v>39855.22163361319</v>
      </c>
      <c r="I63" s="20">
        <f t="shared" si="24"/>
        <v>39855.22163361319</v>
      </c>
      <c r="J63" s="20">
        <f t="shared" si="25"/>
        <v>39855.22163361319</v>
      </c>
      <c r="K63" s="20">
        <f t="shared" si="26"/>
        <v>39855.22163361319</v>
      </c>
      <c r="L63" s="20">
        <f t="shared" si="27"/>
        <v>39855.22163361319</v>
      </c>
      <c r="M63" s="39">
        <f t="shared" si="28"/>
        <v>39855.22163361319</v>
      </c>
      <c r="N63" s="20">
        <f t="shared" si="29"/>
        <v>39855.22163361319</v>
      </c>
      <c r="O63" s="20">
        <f t="shared" si="30"/>
        <v>39855.22163361319</v>
      </c>
      <c r="P63" s="20">
        <f t="shared" si="31"/>
        <v>39855.22163361319</v>
      </c>
      <c r="Q63" s="20">
        <f t="shared" si="32"/>
        <v>39855.22163361319</v>
      </c>
      <c r="R63" s="40">
        <f t="shared" si="33"/>
        <v>39855.22163361319</v>
      </c>
      <c r="S63" s="20">
        <f t="shared" si="34"/>
        <v>39855.22163361319</v>
      </c>
      <c r="T63" s="20">
        <f t="shared" si="35"/>
        <v>39855.22163361319</v>
      </c>
      <c r="U63" s="20">
        <f t="shared" si="36"/>
        <v>35869.699470251871</v>
      </c>
      <c r="V63" s="20">
        <f t="shared" si="37"/>
        <v>59782.832450419781</v>
      </c>
      <c r="W63" s="20">
        <f t="shared" si="38"/>
        <v>45833.504878655163</v>
      </c>
      <c r="X63" s="20">
        <f t="shared" si="39"/>
        <v>59782.832450419781</v>
      </c>
      <c r="Y63" s="20">
        <f t="shared" si="40"/>
        <v>45833.504878655163</v>
      </c>
      <c r="Z63" s="20">
        <f t="shared" si="18"/>
        <v>38817.935999999994</v>
      </c>
      <c r="AA63" s="35">
        <f t="shared" si="19"/>
        <v>40187.980799999998</v>
      </c>
      <c r="AB63" s="35">
        <f t="shared" si="20"/>
        <v>34251.119999999995</v>
      </c>
      <c r="AC63" s="35">
        <f t="shared" si="21"/>
        <v>27400.895999999997</v>
      </c>
      <c r="AD63" s="34" t="s">
        <v>14</v>
      </c>
      <c r="AE63" s="34" t="s">
        <v>14</v>
      </c>
      <c r="AF63" s="34" t="s">
        <v>14</v>
      </c>
      <c r="AG63" s="34" t="s">
        <v>14</v>
      </c>
      <c r="AH63" s="34" t="s">
        <v>14</v>
      </c>
      <c r="AI63" s="34" t="s">
        <v>14</v>
      </c>
      <c r="AJ63" s="34" t="s">
        <v>14</v>
      </c>
      <c r="AK63" s="34" t="s">
        <v>14</v>
      </c>
      <c r="AL63" s="34" t="s">
        <v>14</v>
      </c>
      <c r="AM63" s="34" t="s">
        <v>14</v>
      </c>
      <c r="AN63" s="34" t="s">
        <v>14</v>
      </c>
      <c r="AO63" s="34" t="s">
        <v>14</v>
      </c>
      <c r="AP63" s="34" t="s">
        <v>14</v>
      </c>
      <c r="AQ63" s="34" t="s">
        <v>14</v>
      </c>
      <c r="AR63" s="34" t="s">
        <v>14</v>
      </c>
      <c r="AS63" s="34" t="s">
        <v>14</v>
      </c>
      <c r="AT63" s="34" t="s">
        <v>14</v>
      </c>
      <c r="AU63" s="34" t="s">
        <v>14</v>
      </c>
      <c r="AV63" s="20">
        <f t="shared" si="22"/>
        <v>33876.938388571209</v>
      </c>
      <c r="AW63" s="20">
        <f t="shared" si="23"/>
        <v>59782.832450419781</v>
      </c>
      <c r="AX63" s="41"/>
      <c r="AY63" s="41"/>
      <c r="AZ63" s="41"/>
      <c r="BA63" s="41"/>
      <c r="BB63" s="41"/>
    </row>
    <row r="64" spans="1:54" s="1" customFormat="1" ht="38.15" customHeight="1" x14ac:dyDescent="0.35">
      <c r="A64" s="36" t="s">
        <v>58</v>
      </c>
      <c r="B64" s="37">
        <v>560</v>
      </c>
      <c r="C64" s="38" t="s">
        <v>65</v>
      </c>
      <c r="D64" s="20">
        <v>54832.834999999999</v>
      </c>
      <c r="E64" s="20">
        <v>54832.834999999999</v>
      </c>
      <c r="F64" s="35" t="s">
        <v>42</v>
      </c>
      <c r="G64" s="20">
        <v>35626.936730877736</v>
      </c>
      <c r="H64" s="20">
        <f t="shared" si="17"/>
        <v>35626.936730877736</v>
      </c>
      <c r="I64" s="20">
        <f t="shared" si="24"/>
        <v>35626.936730877736</v>
      </c>
      <c r="J64" s="20">
        <f t="shared" si="25"/>
        <v>35626.936730877736</v>
      </c>
      <c r="K64" s="20">
        <f t="shared" si="26"/>
        <v>35626.936730877736</v>
      </c>
      <c r="L64" s="20">
        <f t="shared" si="27"/>
        <v>35626.936730877736</v>
      </c>
      <c r="M64" s="39">
        <f t="shared" si="28"/>
        <v>35626.936730877736</v>
      </c>
      <c r="N64" s="20">
        <f t="shared" si="29"/>
        <v>35626.936730877736</v>
      </c>
      <c r="O64" s="20">
        <f t="shared" si="30"/>
        <v>35626.936730877736</v>
      </c>
      <c r="P64" s="20">
        <f t="shared" si="31"/>
        <v>35626.936730877736</v>
      </c>
      <c r="Q64" s="20">
        <f t="shared" si="32"/>
        <v>35626.936730877736</v>
      </c>
      <c r="R64" s="40">
        <f t="shared" si="33"/>
        <v>35626.936730877736</v>
      </c>
      <c r="S64" s="20">
        <f t="shared" si="34"/>
        <v>35626.936730877736</v>
      </c>
      <c r="T64" s="20">
        <f t="shared" si="35"/>
        <v>35626.936730877736</v>
      </c>
      <c r="U64" s="20">
        <f t="shared" si="36"/>
        <v>32064.243057789965</v>
      </c>
      <c r="V64" s="20">
        <f t="shared" si="37"/>
        <v>53440.405096316608</v>
      </c>
      <c r="W64" s="20">
        <f t="shared" si="38"/>
        <v>40970.977240509397</v>
      </c>
      <c r="X64" s="20">
        <f t="shared" si="39"/>
        <v>53440.405096316608</v>
      </c>
      <c r="Y64" s="20">
        <f t="shared" si="40"/>
        <v>40970.977240509397</v>
      </c>
      <c r="Z64" s="20">
        <f t="shared" si="18"/>
        <v>46607.909749999999</v>
      </c>
      <c r="AA64" s="35">
        <f t="shared" si="19"/>
        <v>48252.894800000002</v>
      </c>
      <c r="AB64" s="35">
        <f t="shared" si="20"/>
        <v>41124.626250000001</v>
      </c>
      <c r="AC64" s="35">
        <f t="shared" si="21"/>
        <v>32899.701000000001</v>
      </c>
      <c r="AD64" s="34" t="s">
        <v>14</v>
      </c>
      <c r="AE64" s="34" t="s">
        <v>14</v>
      </c>
      <c r="AF64" s="34" t="s">
        <v>14</v>
      </c>
      <c r="AG64" s="34" t="s">
        <v>14</v>
      </c>
      <c r="AH64" s="34" t="s">
        <v>14</v>
      </c>
      <c r="AI64" s="34" t="s">
        <v>14</v>
      </c>
      <c r="AJ64" s="34" t="s">
        <v>14</v>
      </c>
      <c r="AK64" s="34" t="s">
        <v>14</v>
      </c>
      <c r="AL64" s="34" t="s">
        <v>14</v>
      </c>
      <c r="AM64" s="34" t="s">
        <v>14</v>
      </c>
      <c r="AN64" s="34" t="s">
        <v>14</v>
      </c>
      <c r="AO64" s="34" t="s">
        <v>14</v>
      </c>
      <c r="AP64" s="34" t="s">
        <v>14</v>
      </c>
      <c r="AQ64" s="34" t="s">
        <v>14</v>
      </c>
      <c r="AR64" s="34" t="s">
        <v>14</v>
      </c>
      <c r="AS64" s="34" t="s">
        <v>14</v>
      </c>
      <c r="AT64" s="34" t="s">
        <v>14</v>
      </c>
      <c r="AU64" s="34" t="s">
        <v>14</v>
      </c>
      <c r="AV64" s="20">
        <f t="shared" si="22"/>
        <v>30282.896221246076</v>
      </c>
      <c r="AW64" s="20">
        <f t="shared" si="23"/>
        <v>53440.405096316608</v>
      </c>
      <c r="AX64" s="41"/>
      <c r="AY64" s="41"/>
      <c r="AZ64" s="41"/>
      <c r="BA64" s="41"/>
      <c r="BB64" s="41"/>
    </row>
    <row r="65" spans="1:54" s="1" customFormat="1" ht="38.15" customHeight="1" x14ac:dyDescent="0.35">
      <c r="A65" s="36" t="s">
        <v>141</v>
      </c>
      <c r="B65" s="37">
        <v>564</v>
      </c>
      <c r="C65" s="38" t="s">
        <v>65</v>
      </c>
      <c r="D65" s="20">
        <v>68992.493333333332</v>
      </c>
      <c r="E65" s="20">
        <v>68992.493333333332</v>
      </c>
      <c r="F65" s="35" t="s">
        <v>42</v>
      </c>
      <c r="G65" s="20">
        <v>39529.197293544625</v>
      </c>
      <c r="H65" s="20">
        <f t="shared" si="17"/>
        <v>39529.197293544625</v>
      </c>
      <c r="I65" s="20">
        <f t="shared" si="24"/>
        <v>39529.197293544625</v>
      </c>
      <c r="J65" s="20">
        <f t="shared" si="25"/>
        <v>39529.197293544625</v>
      </c>
      <c r="K65" s="20">
        <f t="shared" si="26"/>
        <v>39529.197293544625</v>
      </c>
      <c r="L65" s="20">
        <f t="shared" si="27"/>
        <v>39529.197293544625</v>
      </c>
      <c r="M65" s="39">
        <f t="shared" si="28"/>
        <v>39529.197293544625</v>
      </c>
      <c r="N65" s="20">
        <f t="shared" si="29"/>
        <v>39529.197293544625</v>
      </c>
      <c r="O65" s="20">
        <f t="shared" si="30"/>
        <v>39529.197293544625</v>
      </c>
      <c r="P65" s="20">
        <f t="shared" si="31"/>
        <v>39529.197293544625</v>
      </c>
      <c r="Q65" s="20">
        <f t="shared" si="32"/>
        <v>39529.197293544625</v>
      </c>
      <c r="R65" s="40">
        <f t="shared" si="33"/>
        <v>39529.197293544625</v>
      </c>
      <c r="S65" s="20">
        <f t="shared" si="34"/>
        <v>39529.197293544625</v>
      </c>
      <c r="T65" s="20">
        <f t="shared" si="35"/>
        <v>39529.197293544625</v>
      </c>
      <c r="U65" s="20">
        <f t="shared" si="36"/>
        <v>35576.277564190161</v>
      </c>
      <c r="V65" s="20">
        <f t="shared" si="37"/>
        <v>59293.795940316937</v>
      </c>
      <c r="W65" s="20">
        <f t="shared" si="38"/>
        <v>45458.576887576317</v>
      </c>
      <c r="X65" s="20">
        <f t="shared" si="39"/>
        <v>59293.795940316937</v>
      </c>
      <c r="Y65" s="20">
        <f t="shared" si="40"/>
        <v>45458.576887576317</v>
      </c>
      <c r="Z65" s="20">
        <f t="shared" si="18"/>
        <v>58643.619333333329</v>
      </c>
      <c r="AA65" s="35">
        <f t="shared" si="19"/>
        <v>60713.394133333335</v>
      </c>
      <c r="AB65" s="35">
        <f t="shared" si="20"/>
        <v>51744.369999999995</v>
      </c>
      <c r="AC65" s="35">
        <f t="shared" si="21"/>
        <v>41395.495999999999</v>
      </c>
      <c r="AD65" s="34" t="s">
        <v>14</v>
      </c>
      <c r="AE65" s="34" t="s">
        <v>14</v>
      </c>
      <c r="AF65" s="34" t="s">
        <v>14</v>
      </c>
      <c r="AG65" s="34" t="s">
        <v>14</v>
      </c>
      <c r="AH65" s="34" t="s">
        <v>14</v>
      </c>
      <c r="AI65" s="34" t="s">
        <v>14</v>
      </c>
      <c r="AJ65" s="34" t="s">
        <v>14</v>
      </c>
      <c r="AK65" s="34" t="s">
        <v>14</v>
      </c>
      <c r="AL65" s="34" t="s">
        <v>14</v>
      </c>
      <c r="AM65" s="34" t="s">
        <v>14</v>
      </c>
      <c r="AN65" s="34" t="s">
        <v>14</v>
      </c>
      <c r="AO65" s="34" t="s">
        <v>14</v>
      </c>
      <c r="AP65" s="34" t="s">
        <v>14</v>
      </c>
      <c r="AQ65" s="34" t="s">
        <v>14</v>
      </c>
      <c r="AR65" s="34" t="s">
        <v>14</v>
      </c>
      <c r="AS65" s="34" t="s">
        <v>14</v>
      </c>
      <c r="AT65" s="34" t="s">
        <v>14</v>
      </c>
      <c r="AU65" s="34" t="s">
        <v>14</v>
      </c>
      <c r="AV65" s="20">
        <f t="shared" si="22"/>
        <v>33599.817699512932</v>
      </c>
      <c r="AW65" s="20">
        <f t="shared" si="23"/>
        <v>59293.795940316937</v>
      </c>
      <c r="AX65" s="41"/>
      <c r="AY65" s="41"/>
      <c r="AZ65" s="41"/>
      <c r="BA65" s="41"/>
      <c r="BB65" s="41"/>
    </row>
    <row r="66" spans="1:54" s="1" customFormat="1" ht="38.15" customHeight="1" x14ac:dyDescent="0.35">
      <c r="A66" s="36" t="s">
        <v>142</v>
      </c>
      <c r="B66" s="37">
        <v>565</v>
      </c>
      <c r="C66" s="38" t="s">
        <v>65</v>
      </c>
      <c r="D66" s="20">
        <v>97854.52</v>
      </c>
      <c r="E66" s="20">
        <v>97854.52</v>
      </c>
      <c r="F66" s="35" t="s">
        <v>42</v>
      </c>
      <c r="G66" s="20">
        <v>36549.836401225686</v>
      </c>
      <c r="H66" s="20">
        <f t="shared" si="17"/>
        <v>36549.836401225686</v>
      </c>
      <c r="I66" s="20">
        <f t="shared" si="24"/>
        <v>36549.836401225686</v>
      </c>
      <c r="J66" s="20">
        <f t="shared" si="25"/>
        <v>36549.836401225686</v>
      </c>
      <c r="K66" s="20">
        <f t="shared" si="26"/>
        <v>36549.836401225686</v>
      </c>
      <c r="L66" s="20">
        <f t="shared" si="27"/>
        <v>36549.836401225686</v>
      </c>
      <c r="M66" s="39">
        <f t="shared" si="28"/>
        <v>36549.836401225686</v>
      </c>
      <c r="N66" s="20">
        <f t="shared" si="29"/>
        <v>36549.836401225686</v>
      </c>
      <c r="O66" s="20">
        <f t="shared" si="30"/>
        <v>36549.836401225686</v>
      </c>
      <c r="P66" s="20">
        <f t="shared" si="31"/>
        <v>36549.836401225686</v>
      </c>
      <c r="Q66" s="20">
        <f t="shared" si="32"/>
        <v>36549.836401225686</v>
      </c>
      <c r="R66" s="40">
        <f t="shared" si="33"/>
        <v>36549.836401225686</v>
      </c>
      <c r="S66" s="20">
        <f t="shared" si="34"/>
        <v>36549.836401225686</v>
      </c>
      <c r="T66" s="20">
        <f t="shared" si="35"/>
        <v>36549.836401225686</v>
      </c>
      <c r="U66" s="20">
        <f t="shared" si="36"/>
        <v>32894.852761103117</v>
      </c>
      <c r="V66" s="20">
        <f t="shared" si="37"/>
        <v>54824.754601838533</v>
      </c>
      <c r="W66" s="20">
        <f t="shared" si="38"/>
        <v>42032.311861409537</v>
      </c>
      <c r="X66" s="20">
        <f t="shared" si="39"/>
        <v>54824.754601838533</v>
      </c>
      <c r="Y66" s="20">
        <f t="shared" si="40"/>
        <v>42032.311861409537</v>
      </c>
      <c r="Z66" s="20">
        <f t="shared" si="18"/>
        <v>83176.342000000004</v>
      </c>
      <c r="AA66" s="35">
        <f t="shared" si="19"/>
        <v>86111.977599999998</v>
      </c>
      <c r="AB66" s="35">
        <f t="shared" si="20"/>
        <v>73390.89</v>
      </c>
      <c r="AC66" s="35">
        <f t="shared" si="21"/>
        <v>58712.712</v>
      </c>
      <c r="AD66" s="34" t="s">
        <v>14</v>
      </c>
      <c r="AE66" s="34" t="s">
        <v>14</v>
      </c>
      <c r="AF66" s="34" t="s">
        <v>14</v>
      </c>
      <c r="AG66" s="34" t="s">
        <v>14</v>
      </c>
      <c r="AH66" s="34" t="s">
        <v>14</v>
      </c>
      <c r="AI66" s="34" t="s">
        <v>14</v>
      </c>
      <c r="AJ66" s="34" t="s">
        <v>14</v>
      </c>
      <c r="AK66" s="34" t="s">
        <v>14</v>
      </c>
      <c r="AL66" s="34" t="s">
        <v>14</v>
      </c>
      <c r="AM66" s="34" t="s">
        <v>14</v>
      </c>
      <c r="AN66" s="34" t="s">
        <v>14</v>
      </c>
      <c r="AO66" s="34" t="s">
        <v>14</v>
      </c>
      <c r="AP66" s="34" t="s">
        <v>14</v>
      </c>
      <c r="AQ66" s="34" t="s">
        <v>14</v>
      </c>
      <c r="AR66" s="34" t="s">
        <v>14</v>
      </c>
      <c r="AS66" s="34" t="s">
        <v>14</v>
      </c>
      <c r="AT66" s="34" t="s">
        <v>14</v>
      </c>
      <c r="AU66" s="34" t="s">
        <v>14</v>
      </c>
      <c r="AV66" s="20">
        <f t="shared" si="22"/>
        <v>31067.360941041832</v>
      </c>
      <c r="AW66" s="20">
        <f t="shared" si="23"/>
        <v>54824.754601838533</v>
      </c>
      <c r="AX66" s="41"/>
      <c r="AY66" s="41"/>
      <c r="AZ66" s="41"/>
      <c r="BA66" s="41"/>
      <c r="BB66" s="41"/>
    </row>
    <row r="67" spans="1:54" s="1" customFormat="1" ht="38.15" customHeight="1" x14ac:dyDescent="0.35">
      <c r="A67" s="36" t="s">
        <v>143</v>
      </c>
      <c r="B67" s="37">
        <v>570</v>
      </c>
      <c r="C67" s="38" t="s">
        <v>65</v>
      </c>
      <c r="D67" s="20">
        <v>106832.67294117647</v>
      </c>
      <c r="E67" s="20">
        <v>106832.67294117647</v>
      </c>
      <c r="F67" s="35" t="s">
        <v>42</v>
      </c>
      <c r="G67" s="20">
        <v>60605.416939208175</v>
      </c>
      <c r="H67" s="20">
        <f t="shared" si="17"/>
        <v>60605.416939208175</v>
      </c>
      <c r="I67" s="20">
        <f t="shared" si="24"/>
        <v>60605.416939208175</v>
      </c>
      <c r="J67" s="20">
        <f t="shared" si="25"/>
        <v>60605.416939208175</v>
      </c>
      <c r="K67" s="20">
        <f t="shared" si="26"/>
        <v>60605.416939208175</v>
      </c>
      <c r="L67" s="20">
        <f t="shared" si="27"/>
        <v>60605.416939208175</v>
      </c>
      <c r="M67" s="39">
        <f t="shared" si="28"/>
        <v>60605.416939208175</v>
      </c>
      <c r="N67" s="20">
        <f t="shared" si="29"/>
        <v>60605.416939208175</v>
      </c>
      <c r="O67" s="20">
        <f t="shared" si="30"/>
        <v>60605.416939208175</v>
      </c>
      <c r="P67" s="20">
        <f t="shared" si="31"/>
        <v>60605.416939208175</v>
      </c>
      <c r="Q67" s="20">
        <f t="shared" si="32"/>
        <v>60605.416939208175</v>
      </c>
      <c r="R67" s="40">
        <f t="shared" si="33"/>
        <v>60605.416939208175</v>
      </c>
      <c r="S67" s="20">
        <f t="shared" si="34"/>
        <v>60605.416939208175</v>
      </c>
      <c r="T67" s="20">
        <f t="shared" si="35"/>
        <v>60605.416939208175</v>
      </c>
      <c r="U67" s="20">
        <f t="shared" si="36"/>
        <v>54544.87524528736</v>
      </c>
      <c r="V67" s="20">
        <f t="shared" si="37"/>
        <v>90908.125408812266</v>
      </c>
      <c r="W67" s="20">
        <f t="shared" si="38"/>
        <v>69696.229480089401</v>
      </c>
      <c r="X67" s="20">
        <f t="shared" si="39"/>
        <v>90908.125408812266</v>
      </c>
      <c r="Y67" s="20">
        <f t="shared" si="40"/>
        <v>69696.229480089401</v>
      </c>
      <c r="Z67" s="20">
        <f t="shared" si="18"/>
        <v>90807.771999999997</v>
      </c>
      <c r="AA67" s="35">
        <f t="shared" si="19"/>
        <v>94012.752188235288</v>
      </c>
      <c r="AB67" s="35">
        <f t="shared" si="20"/>
        <v>80124.504705882355</v>
      </c>
      <c r="AC67" s="35">
        <f t="shared" si="21"/>
        <v>64099.603764705877</v>
      </c>
      <c r="AD67" s="34" t="s">
        <v>14</v>
      </c>
      <c r="AE67" s="34" t="s">
        <v>14</v>
      </c>
      <c r="AF67" s="34" t="s">
        <v>14</v>
      </c>
      <c r="AG67" s="34" t="s">
        <v>14</v>
      </c>
      <c r="AH67" s="34" t="s">
        <v>14</v>
      </c>
      <c r="AI67" s="34" t="s">
        <v>14</v>
      </c>
      <c r="AJ67" s="34" t="s">
        <v>14</v>
      </c>
      <c r="AK67" s="34" t="s">
        <v>14</v>
      </c>
      <c r="AL67" s="34" t="s">
        <v>14</v>
      </c>
      <c r="AM67" s="34" t="s">
        <v>14</v>
      </c>
      <c r="AN67" s="34" t="s">
        <v>14</v>
      </c>
      <c r="AO67" s="34" t="s">
        <v>14</v>
      </c>
      <c r="AP67" s="34" t="s">
        <v>14</v>
      </c>
      <c r="AQ67" s="34" t="s">
        <v>14</v>
      </c>
      <c r="AR67" s="34" t="s">
        <v>14</v>
      </c>
      <c r="AS67" s="34" t="s">
        <v>14</v>
      </c>
      <c r="AT67" s="34" t="s">
        <v>14</v>
      </c>
      <c r="AU67" s="34" t="s">
        <v>14</v>
      </c>
      <c r="AV67" s="20">
        <f t="shared" si="22"/>
        <v>51514.604398326948</v>
      </c>
      <c r="AW67" s="20">
        <f t="shared" si="23"/>
        <v>90908.125408812266</v>
      </c>
      <c r="AX67" s="41"/>
      <c r="AY67" s="41"/>
      <c r="AZ67" s="41"/>
      <c r="BA67" s="41"/>
      <c r="BB67" s="41"/>
    </row>
    <row r="68" spans="1:54" s="1" customFormat="1" ht="38.15" customHeight="1" x14ac:dyDescent="0.35">
      <c r="A68" s="36" t="s">
        <v>144</v>
      </c>
      <c r="B68" s="37">
        <v>571</v>
      </c>
      <c r="C68" s="38" t="s">
        <v>65</v>
      </c>
      <c r="D68" s="20">
        <v>75105.67</v>
      </c>
      <c r="E68" s="20">
        <v>75105.67</v>
      </c>
      <c r="F68" s="35" t="s">
        <v>42</v>
      </c>
      <c r="G68" s="20">
        <v>44715.492180173867</v>
      </c>
      <c r="H68" s="20">
        <f t="shared" si="17"/>
        <v>44715.492180173867</v>
      </c>
      <c r="I68" s="20">
        <f t="shared" si="24"/>
        <v>44715.492180173867</v>
      </c>
      <c r="J68" s="20">
        <f t="shared" si="25"/>
        <v>44715.492180173867</v>
      </c>
      <c r="K68" s="20">
        <f t="shared" si="26"/>
        <v>44715.492180173867</v>
      </c>
      <c r="L68" s="20">
        <f t="shared" si="27"/>
        <v>44715.492180173867</v>
      </c>
      <c r="M68" s="39">
        <f t="shared" si="28"/>
        <v>44715.492180173867</v>
      </c>
      <c r="N68" s="20">
        <f t="shared" si="29"/>
        <v>44715.492180173867</v>
      </c>
      <c r="O68" s="20">
        <f t="shared" si="30"/>
        <v>44715.492180173867</v>
      </c>
      <c r="P68" s="20">
        <f t="shared" si="31"/>
        <v>44715.492180173867</v>
      </c>
      <c r="Q68" s="20">
        <f t="shared" si="32"/>
        <v>44715.492180173867</v>
      </c>
      <c r="R68" s="40">
        <f t="shared" si="33"/>
        <v>44715.492180173867</v>
      </c>
      <c r="S68" s="20">
        <f t="shared" si="34"/>
        <v>44715.492180173867</v>
      </c>
      <c r="T68" s="20">
        <f t="shared" si="35"/>
        <v>44715.492180173867</v>
      </c>
      <c r="U68" s="20">
        <f t="shared" si="36"/>
        <v>40243.942962156485</v>
      </c>
      <c r="V68" s="20">
        <f t="shared" si="37"/>
        <v>67073.238270260801</v>
      </c>
      <c r="W68" s="20">
        <f t="shared" si="38"/>
        <v>51422.816007199945</v>
      </c>
      <c r="X68" s="20">
        <f t="shared" si="39"/>
        <v>67073.238270260801</v>
      </c>
      <c r="Y68" s="20">
        <f t="shared" si="40"/>
        <v>51422.816007199945</v>
      </c>
      <c r="Z68" s="20">
        <f t="shared" si="18"/>
        <v>63839.819499999998</v>
      </c>
      <c r="AA68" s="35">
        <f t="shared" si="19"/>
        <v>66092.989600000001</v>
      </c>
      <c r="AB68" s="35">
        <f t="shared" si="20"/>
        <v>56329.252500000002</v>
      </c>
      <c r="AC68" s="35">
        <f t="shared" si="21"/>
        <v>45063.401999999995</v>
      </c>
      <c r="AD68" s="34" t="s">
        <v>14</v>
      </c>
      <c r="AE68" s="34" t="s">
        <v>14</v>
      </c>
      <c r="AF68" s="34" t="s">
        <v>14</v>
      </c>
      <c r="AG68" s="34" t="s">
        <v>14</v>
      </c>
      <c r="AH68" s="34" t="s">
        <v>14</v>
      </c>
      <c r="AI68" s="34" t="s">
        <v>14</v>
      </c>
      <c r="AJ68" s="34" t="s">
        <v>14</v>
      </c>
      <c r="AK68" s="34" t="s">
        <v>14</v>
      </c>
      <c r="AL68" s="34" t="s">
        <v>14</v>
      </c>
      <c r="AM68" s="34" t="s">
        <v>14</v>
      </c>
      <c r="AN68" s="34" t="s">
        <v>14</v>
      </c>
      <c r="AO68" s="34" t="s">
        <v>14</v>
      </c>
      <c r="AP68" s="34" t="s">
        <v>14</v>
      </c>
      <c r="AQ68" s="34" t="s">
        <v>14</v>
      </c>
      <c r="AR68" s="34" t="s">
        <v>14</v>
      </c>
      <c r="AS68" s="34" t="s">
        <v>14</v>
      </c>
      <c r="AT68" s="34" t="s">
        <v>14</v>
      </c>
      <c r="AU68" s="34" t="s">
        <v>14</v>
      </c>
      <c r="AV68" s="20">
        <f t="shared" si="22"/>
        <v>38008.168353147783</v>
      </c>
      <c r="AW68" s="20">
        <f t="shared" si="23"/>
        <v>67073.238270260801</v>
      </c>
      <c r="AX68" s="41"/>
      <c r="AY68" s="41"/>
      <c r="AZ68" s="41"/>
      <c r="BA68" s="41"/>
      <c r="BB68" s="41"/>
    </row>
    <row r="69" spans="1:54" s="1" customFormat="1" ht="38.15" customHeight="1" x14ac:dyDescent="0.35">
      <c r="A69" s="36" t="s">
        <v>145</v>
      </c>
      <c r="B69" s="37">
        <v>573</v>
      </c>
      <c r="C69" s="38" t="s">
        <v>65</v>
      </c>
      <c r="D69" s="20">
        <v>113681.774</v>
      </c>
      <c r="E69" s="20">
        <v>113681.774</v>
      </c>
      <c r="F69" s="35" t="s">
        <v>42</v>
      </c>
      <c r="G69" s="20">
        <v>75281.5280013718</v>
      </c>
      <c r="H69" s="20">
        <f t="shared" si="17"/>
        <v>75281.5280013718</v>
      </c>
      <c r="I69" s="20">
        <f t="shared" si="24"/>
        <v>75281.5280013718</v>
      </c>
      <c r="J69" s="20">
        <f t="shared" si="25"/>
        <v>75281.5280013718</v>
      </c>
      <c r="K69" s="20">
        <f t="shared" si="26"/>
        <v>75281.5280013718</v>
      </c>
      <c r="L69" s="20">
        <f t="shared" si="27"/>
        <v>75281.5280013718</v>
      </c>
      <c r="M69" s="39">
        <f t="shared" si="28"/>
        <v>75281.5280013718</v>
      </c>
      <c r="N69" s="20">
        <f t="shared" si="29"/>
        <v>75281.5280013718</v>
      </c>
      <c r="O69" s="20">
        <f t="shared" si="30"/>
        <v>75281.5280013718</v>
      </c>
      <c r="P69" s="20">
        <f t="shared" si="31"/>
        <v>75281.5280013718</v>
      </c>
      <c r="Q69" s="20">
        <f t="shared" si="32"/>
        <v>75281.5280013718</v>
      </c>
      <c r="R69" s="40">
        <f t="shared" si="33"/>
        <v>75281.5280013718</v>
      </c>
      <c r="S69" s="20">
        <f t="shared" si="34"/>
        <v>75281.5280013718</v>
      </c>
      <c r="T69" s="20">
        <f t="shared" si="35"/>
        <v>75281.5280013718</v>
      </c>
      <c r="U69" s="20">
        <f t="shared" si="36"/>
        <v>67753.375201234623</v>
      </c>
      <c r="V69" s="20">
        <f t="shared" si="37"/>
        <v>112922.2920020577</v>
      </c>
      <c r="W69" s="20">
        <f t="shared" si="38"/>
        <v>86573.757201577566</v>
      </c>
      <c r="X69" s="20">
        <f t="shared" si="39"/>
        <v>112922.2920020577</v>
      </c>
      <c r="Y69" s="20">
        <f t="shared" si="40"/>
        <v>86573.757201577566</v>
      </c>
      <c r="Z69" s="20">
        <f t="shared" si="18"/>
        <v>96629.507899999997</v>
      </c>
      <c r="AA69" s="35">
        <f t="shared" si="19"/>
        <v>100039.96112000001</v>
      </c>
      <c r="AB69" s="35">
        <f t="shared" si="20"/>
        <v>85261.330500000011</v>
      </c>
      <c r="AC69" s="35">
        <f t="shared" si="21"/>
        <v>68209.064400000003</v>
      </c>
      <c r="AD69" s="34" t="s">
        <v>14</v>
      </c>
      <c r="AE69" s="34" t="s">
        <v>14</v>
      </c>
      <c r="AF69" s="34" t="s">
        <v>14</v>
      </c>
      <c r="AG69" s="34" t="s">
        <v>14</v>
      </c>
      <c r="AH69" s="34" t="s">
        <v>14</v>
      </c>
      <c r="AI69" s="34" t="s">
        <v>14</v>
      </c>
      <c r="AJ69" s="34" t="s">
        <v>14</v>
      </c>
      <c r="AK69" s="34" t="s">
        <v>14</v>
      </c>
      <c r="AL69" s="34" t="s">
        <v>14</v>
      </c>
      <c r="AM69" s="34" t="s">
        <v>14</v>
      </c>
      <c r="AN69" s="34" t="s">
        <v>14</v>
      </c>
      <c r="AO69" s="34" t="s">
        <v>14</v>
      </c>
      <c r="AP69" s="34" t="s">
        <v>14</v>
      </c>
      <c r="AQ69" s="34" t="s">
        <v>14</v>
      </c>
      <c r="AR69" s="34" t="s">
        <v>14</v>
      </c>
      <c r="AS69" s="34" t="s">
        <v>14</v>
      </c>
      <c r="AT69" s="34" t="s">
        <v>14</v>
      </c>
      <c r="AU69" s="34" t="s">
        <v>14</v>
      </c>
      <c r="AV69" s="20">
        <f t="shared" si="22"/>
        <v>63989.298801166027</v>
      </c>
      <c r="AW69" s="20">
        <f t="shared" si="23"/>
        <v>112922.2920020577</v>
      </c>
      <c r="AX69" s="41"/>
      <c r="AY69" s="41"/>
      <c r="AZ69" s="41"/>
      <c r="BA69" s="41"/>
      <c r="BB69" s="41"/>
    </row>
    <row r="70" spans="1:54" ht="38.15" customHeight="1" x14ac:dyDescent="0.35">
      <c r="A70" s="36" t="s">
        <v>146</v>
      </c>
      <c r="B70" s="37">
        <v>574</v>
      </c>
      <c r="C70" s="38" t="s">
        <v>65</v>
      </c>
      <c r="D70" s="20">
        <v>114190.81</v>
      </c>
      <c r="E70" s="20">
        <v>114190.81</v>
      </c>
      <c r="F70" s="35" t="s">
        <v>42</v>
      </c>
      <c r="G70" s="20">
        <v>73004.373379969795</v>
      </c>
      <c r="H70" s="20">
        <f t="shared" si="17"/>
        <v>73004.373379969795</v>
      </c>
      <c r="I70" s="20">
        <f t="shared" si="24"/>
        <v>73004.373379969795</v>
      </c>
      <c r="J70" s="20">
        <f t="shared" si="25"/>
        <v>73004.373379969795</v>
      </c>
      <c r="K70" s="20">
        <f t="shared" si="26"/>
        <v>73004.373379969795</v>
      </c>
      <c r="L70" s="20">
        <f t="shared" si="27"/>
        <v>73004.373379969795</v>
      </c>
      <c r="M70" s="39">
        <f t="shared" si="28"/>
        <v>73004.373379969795</v>
      </c>
      <c r="N70" s="20">
        <f t="shared" si="29"/>
        <v>73004.373379969795</v>
      </c>
      <c r="O70" s="20">
        <f t="shared" si="30"/>
        <v>73004.373379969795</v>
      </c>
      <c r="P70" s="20">
        <f t="shared" si="31"/>
        <v>73004.373379969795</v>
      </c>
      <c r="Q70" s="20">
        <f t="shared" si="32"/>
        <v>73004.373379969795</v>
      </c>
      <c r="R70" s="40">
        <f t="shared" si="33"/>
        <v>73004.373379969795</v>
      </c>
      <c r="S70" s="20">
        <f t="shared" si="34"/>
        <v>73004.373379969795</v>
      </c>
      <c r="T70" s="20">
        <f t="shared" si="35"/>
        <v>73004.373379969795</v>
      </c>
      <c r="U70" s="20">
        <f t="shared" si="36"/>
        <v>65703.936041972818</v>
      </c>
      <c r="V70" s="20">
        <f t="shared" si="37"/>
        <v>109506.56006995469</v>
      </c>
      <c r="W70" s="20">
        <f t="shared" si="38"/>
        <v>83955.029386965252</v>
      </c>
      <c r="X70" s="20">
        <f t="shared" si="39"/>
        <v>109506.56006995469</v>
      </c>
      <c r="Y70" s="20">
        <f t="shared" si="40"/>
        <v>83955.029386965252</v>
      </c>
      <c r="Z70" s="20">
        <f t="shared" si="18"/>
        <v>97062.188499999989</v>
      </c>
      <c r="AA70" s="35">
        <f t="shared" si="19"/>
        <v>100487.91280000001</v>
      </c>
      <c r="AB70" s="35">
        <f t="shared" si="20"/>
        <v>85643.107499999998</v>
      </c>
      <c r="AC70" s="35">
        <f t="shared" si="21"/>
        <v>68514.48599999999</v>
      </c>
      <c r="AD70" s="34" t="s">
        <v>14</v>
      </c>
      <c r="AE70" s="34" t="s">
        <v>14</v>
      </c>
      <c r="AF70" s="34" t="s">
        <v>14</v>
      </c>
      <c r="AG70" s="34" t="s">
        <v>14</v>
      </c>
      <c r="AH70" s="34" t="s">
        <v>14</v>
      </c>
      <c r="AI70" s="34" t="s">
        <v>14</v>
      </c>
      <c r="AJ70" s="34" t="s">
        <v>14</v>
      </c>
      <c r="AK70" s="34" t="s">
        <v>14</v>
      </c>
      <c r="AL70" s="34" t="s">
        <v>14</v>
      </c>
      <c r="AM70" s="34" t="s">
        <v>14</v>
      </c>
      <c r="AN70" s="34" t="s">
        <v>14</v>
      </c>
      <c r="AO70" s="34" t="s">
        <v>14</v>
      </c>
      <c r="AP70" s="34" t="s">
        <v>14</v>
      </c>
      <c r="AQ70" s="34" t="s">
        <v>14</v>
      </c>
      <c r="AR70" s="34" t="s">
        <v>14</v>
      </c>
      <c r="AS70" s="34" t="s">
        <v>14</v>
      </c>
      <c r="AT70" s="34" t="s">
        <v>14</v>
      </c>
      <c r="AU70" s="34" t="s">
        <v>14</v>
      </c>
      <c r="AV70" s="20">
        <f t="shared" si="22"/>
        <v>62053.717372974323</v>
      </c>
      <c r="AW70" s="20">
        <f t="shared" si="23"/>
        <v>109506.56006995469</v>
      </c>
    </row>
    <row r="71" spans="1:54" ht="38.15" customHeight="1" x14ac:dyDescent="0.35">
      <c r="A71" s="36" t="s">
        <v>147</v>
      </c>
      <c r="B71" s="37">
        <v>576</v>
      </c>
      <c r="C71" s="38" t="s">
        <v>65</v>
      </c>
      <c r="D71" s="20">
        <v>123901.57</v>
      </c>
      <c r="E71" s="20">
        <v>123901.57</v>
      </c>
      <c r="F71" s="35" t="s">
        <v>42</v>
      </c>
      <c r="G71" s="20">
        <v>47479.175432139753</v>
      </c>
      <c r="H71" s="20">
        <f t="shared" si="17"/>
        <v>47479.175432139753</v>
      </c>
      <c r="I71" s="20">
        <f t="shared" si="24"/>
        <v>47479.175432139753</v>
      </c>
      <c r="J71" s="20">
        <f t="shared" si="25"/>
        <v>47479.175432139753</v>
      </c>
      <c r="K71" s="20">
        <f t="shared" si="26"/>
        <v>47479.175432139753</v>
      </c>
      <c r="L71" s="20">
        <f t="shared" si="27"/>
        <v>47479.175432139753</v>
      </c>
      <c r="M71" s="39">
        <f t="shared" si="28"/>
        <v>47479.175432139753</v>
      </c>
      <c r="N71" s="20">
        <f t="shared" si="29"/>
        <v>47479.175432139753</v>
      </c>
      <c r="O71" s="20">
        <f t="shared" si="30"/>
        <v>47479.175432139753</v>
      </c>
      <c r="P71" s="20">
        <f t="shared" si="31"/>
        <v>47479.175432139753</v>
      </c>
      <c r="Q71" s="20">
        <f t="shared" si="32"/>
        <v>47479.175432139753</v>
      </c>
      <c r="R71" s="40">
        <f t="shared" si="33"/>
        <v>47479.175432139753</v>
      </c>
      <c r="S71" s="20">
        <f t="shared" si="34"/>
        <v>47479.175432139753</v>
      </c>
      <c r="T71" s="20">
        <f t="shared" si="35"/>
        <v>47479.175432139753</v>
      </c>
      <c r="U71" s="20">
        <f t="shared" si="36"/>
        <v>42731.257888925778</v>
      </c>
      <c r="V71" s="20">
        <f t="shared" si="37"/>
        <v>71218.763148209633</v>
      </c>
      <c r="W71" s="20">
        <f t="shared" si="38"/>
        <v>54601.051746960715</v>
      </c>
      <c r="X71" s="20">
        <f t="shared" si="39"/>
        <v>71218.763148209633</v>
      </c>
      <c r="Y71" s="20">
        <f t="shared" si="40"/>
        <v>54601.051746960715</v>
      </c>
      <c r="Z71" s="20">
        <f t="shared" si="18"/>
        <v>105316.3345</v>
      </c>
      <c r="AA71" s="35">
        <f t="shared" si="19"/>
        <v>109033.38160000001</v>
      </c>
      <c r="AB71" s="35">
        <f t="shared" si="20"/>
        <v>92926.177500000005</v>
      </c>
      <c r="AC71" s="35">
        <f t="shared" si="21"/>
        <v>74340.941999999995</v>
      </c>
      <c r="AD71" s="34" t="s">
        <v>14</v>
      </c>
      <c r="AE71" s="34" t="s">
        <v>14</v>
      </c>
      <c r="AF71" s="34" t="s">
        <v>14</v>
      </c>
      <c r="AG71" s="34" t="s">
        <v>14</v>
      </c>
      <c r="AH71" s="34" t="s">
        <v>14</v>
      </c>
      <c r="AI71" s="34" t="s">
        <v>14</v>
      </c>
      <c r="AJ71" s="34" t="s">
        <v>14</v>
      </c>
      <c r="AK71" s="34" t="s">
        <v>14</v>
      </c>
      <c r="AL71" s="34" t="s">
        <v>14</v>
      </c>
      <c r="AM71" s="34" t="s">
        <v>14</v>
      </c>
      <c r="AN71" s="34" t="s">
        <v>14</v>
      </c>
      <c r="AO71" s="34" t="s">
        <v>14</v>
      </c>
      <c r="AP71" s="34" t="s">
        <v>14</v>
      </c>
      <c r="AQ71" s="34" t="s">
        <v>14</v>
      </c>
      <c r="AR71" s="34" t="s">
        <v>14</v>
      </c>
      <c r="AS71" s="34" t="s">
        <v>14</v>
      </c>
      <c r="AT71" s="34" t="s">
        <v>14</v>
      </c>
      <c r="AU71" s="34" t="s">
        <v>14</v>
      </c>
      <c r="AV71" s="20">
        <f t="shared" si="22"/>
        <v>40357.299117318791</v>
      </c>
      <c r="AW71" s="20">
        <f t="shared" si="23"/>
        <v>71218.763148209633</v>
      </c>
    </row>
    <row r="72" spans="1:54" ht="38.15" customHeight="1" x14ac:dyDescent="0.35">
      <c r="A72" s="36" t="s">
        <v>148</v>
      </c>
      <c r="B72" s="37">
        <v>579</v>
      </c>
      <c r="C72" s="38" t="s">
        <v>65</v>
      </c>
      <c r="D72" s="20">
        <v>76076.63285714286</v>
      </c>
      <c r="E72" s="20">
        <v>76076.63285714286</v>
      </c>
      <c r="F72" s="35" t="s">
        <v>42</v>
      </c>
      <c r="G72" s="20">
        <v>67456.943839726126</v>
      </c>
      <c r="H72" s="20">
        <f t="shared" si="17"/>
        <v>67456.943839726126</v>
      </c>
      <c r="I72" s="20">
        <f t="shared" si="24"/>
        <v>67456.943839726126</v>
      </c>
      <c r="J72" s="20">
        <f t="shared" si="25"/>
        <v>67456.943839726126</v>
      </c>
      <c r="K72" s="20">
        <f t="shared" si="26"/>
        <v>67456.943839726126</v>
      </c>
      <c r="L72" s="20">
        <f t="shared" si="27"/>
        <v>67456.943839726126</v>
      </c>
      <c r="M72" s="39">
        <f t="shared" si="28"/>
        <v>67456.943839726126</v>
      </c>
      <c r="N72" s="20">
        <f t="shared" si="29"/>
        <v>67456.943839726126</v>
      </c>
      <c r="O72" s="20">
        <f t="shared" si="30"/>
        <v>67456.943839726126</v>
      </c>
      <c r="P72" s="20">
        <f t="shared" si="31"/>
        <v>67456.943839726126</v>
      </c>
      <c r="Q72" s="20">
        <f t="shared" si="32"/>
        <v>67456.943839726126</v>
      </c>
      <c r="R72" s="40">
        <f t="shared" si="33"/>
        <v>67456.943839726126</v>
      </c>
      <c r="S72" s="20">
        <f t="shared" si="34"/>
        <v>67456.943839726126</v>
      </c>
      <c r="T72" s="20">
        <f t="shared" si="35"/>
        <v>67456.943839726126</v>
      </c>
      <c r="U72" s="20">
        <f t="shared" si="36"/>
        <v>60711.249455753517</v>
      </c>
      <c r="V72" s="20">
        <f t="shared" si="37"/>
        <v>101185.41575958919</v>
      </c>
      <c r="W72" s="20">
        <f t="shared" si="38"/>
        <v>77575.485415685034</v>
      </c>
      <c r="X72" s="20">
        <f t="shared" si="39"/>
        <v>101185.41575958919</v>
      </c>
      <c r="Y72" s="20">
        <f t="shared" si="40"/>
        <v>77575.485415685034</v>
      </c>
      <c r="Z72" s="20">
        <f t="shared" si="18"/>
        <v>64665.137928571428</v>
      </c>
      <c r="AA72" s="35">
        <f t="shared" si="19"/>
        <v>66947.436914285718</v>
      </c>
      <c r="AB72" s="35">
        <f t="shared" si="20"/>
        <v>57057.474642857145</v>
      </c>
      <c r="AC72" s="35">
        <f t="shared" si="21"/>
        <v>45645.979714285713</v>
      </c>
      <c r="AD72" s="34" t="s">
        <v>14</v>
      </c>
      <c r="AE72" s="34" t="s">
        <v>14</v>
      </c>
      <c r="AF72" s="34" t="s">
        <v>14</v>
      </c>
      <c r="AG72" s="34" t="s">
        <v>14</v>
      </c>
      <c r="AH72" s="34" t="s">
        <v>14</v>
      </c>
      <c r="AI72" s="34" t="s">
        <v>14</v>
      </c>
      <c r="AJ72" s="34" t="s">
        <v>14</v>
      </c>
      <c r="AK72" s="34" t="s">
        <v>14</v>
      </c>
      <c r="AL72" s="34" t="s">
        <v>14</v>
      </c>
      <c r="AM72" s="34" t="s">
        <v>14</v>
      </c>
      <c r="AN72" s="34" t="s">
        <v>14</v>
      </c>
      <c r="AO72" s="34" t="s">
        <v>14</v>
      </c>
      <c r="AP72" s="34" t="s">
        <v>14</v>
      </c>
      <c r="AQ72" s="34" t="s">
        <v>14</v>
      </c>
      <c r="AR72" s="34" t="s">
        <v>14</v>
      </c>
      <c r="AS72" s="34" t="s">
        <v>14</v>
      </c>
      <c r="AT72" s="34" t="s">
        <v>14</v>
      </c>
      <c r="AU72" s="34" t="s">
        <v>14</v>
      </c>
      <c r="AV72" s="20">
        <f t="shared" si="22"/>
        <v>57338.402263767202</v>
      </c>
      <c r="AW72" s="20">
        <f t="shared" si="23"/>
        <v>101185.41575958919</v>
      </c>
    </row>
    <row r="73" spans="1:54" ht="38.15" customHeight="1" x14ac:dyDescent="0.35">
      <c r="A73" s="36" t="s">
        <v>149</v>
      </c>
      <c r="B73" s="37">
        <v>592</v>
      </c>
      <c r="C73" s="38" t="s">
        <v>65</v>
      </c>
      <c r="D73" s="20">
        <v>80288.090000000011</v>
      </c>
      <c r="E73" s="20">
        <v>80288.090000000011</v>
      </c>
      <c r="F73" s="35" t="s">
        <v>42</v>
      </c>
      <c r="G73" s="20">
        <v>45001.390447618622</v>
      </c>
      <c r="H73" s="20">
        <f t="shared" si="17"/>
        <v>45001.390447618622</v>
      </c>
      <c r="I73" s="20">
        <f t="shared" si="24"/>
        <v>45001.390447618622</v>
      </c>
      <c r="J73" s="20">
        <f t="shared" si="25"/>
        <v>45001.390447618622</v>
      </c>
      <c r="K73" s="20">
        <f t="shared" si="26"/>
        <v>45001.390447618622</v>
      </c>
      <c r="L73" s="20">
        <f t="shared" si="27"/>
        <v>45001.390447618622</v>
      </c>
      <c r="M73" s="39">
        <f t="shared" si="28"/>
        <v>45001.390447618622</v>
      </c>
      <c r="N73" s="20">
        <f t="shared" si="29"/>
        <v>45001.390447618622</v>
      </c>
      <c r="O73" s="20">
        <f t="shared" si="30"/>
        <v>45001.390447618622</v>
      </c>
      <c r="P73" s="20">
        <f t="shared" si="31"/>
        <v>45001.390447618622</v>
      </c>
      <c r="Q73" s="20">
        <f t="shared" si="32"/>
        <v>45001.390447618622</v>
      </c>
      <c r="R73" s="40">
        <f t="shared" si="33"/>
        <v>45001.390447618622</v>
      </c>
      <c r="S73" s="20">
        <f t="shared" si="34"/>
        <v>45001.390447618622</v>
      </c>
      <c r="T73" s="20">
        <f t="shared" si="35"/>
        <v>45001.390447618622</v>
      </c>
      <c r="U73" s="20">
        <f t="shared" si="36"/>
        <v>40501.25140285676</v>
      </c>
      <c r="V73" s="20">
        <f t="shared" si="37"/>
        <v>67502.085671427936</v>
      </c>
      <c r="W73" s="20">
        <f t="shared" si="38"/>
        <v>51751.599014761414</v>
      </c>
      <c r="X73" s="20">
        <f t="shared" si="39"/>
        <v>67502.085671427936</v>
      </c>
      <c r="Y73" s="20">
        <f t="shared" si="40"/>
        <v>51751.599014761414</v>
      </c>
      <c r="Z73" s="20">
        <f t="shared" si="18"/>
        <v>68244.876500000013</v>
      </c>
      <c r="AA73" s="35">
        <f t="shared" si="19"/>
        <v>70653.51920000001</v>
      </c>
      <c r="AB73" s="35">
        <f t="shared" si="20"/>
        <v>60216.067500000005</v>
      </c>
      <c r="AC73" s="35">
        <f t="shared" si="21"/>
        <v>48172.854000000007</v>
      </c>
      <c r="AD73" s="34" t="s">
        <v>14</v>
      </c>
      <c r="AE73" s="34" t="s">
        <v>14</v>
      </c>
      <c r="AF73" s="34" t="s">
        <v>14</v>
      </c>
      <c r="AG73" s="34" t="s">
        <v>14</v>
      </c>
      <c r="AH73" s="34" t="s">
        <v>14</v>
      </c>
      <c r="AI73" s="34" t="s">
        <v>14</v>
      </c>
      <c r="AJ73" s="34" t="s">
        <v>14</v>
      </c>
      <c r="AK73" s="34" t="s">
        <v>14</v>
      </c>
      <c r="AL73" s="34" t="s">
        <v>14</v>
      </c>
      <c r="AM73" s="34" t="s">
        <v>14</v>
      </c>
      <c r="AN73" s="34" t="s">
        <v>14</v>
      </c>
      <c r="AO73" s="34" t="s">
        <v>14</v>
      </c>
      <c r="AP73" s="34" t="s">
        <v>14</v>
      </c>
      <c r="AQ73" s="34" t="s">
        <v>14</v>
      </c>
      <c r="AR73" s="34" t="s">
        <v>14</v>
      </c>
      <c r="AS73" s="34" t="s">
        <v>14</v>
      </c>
      <c r="AT73" s="34" t="s">
        <v>14</v>
      </c>
      <c r="AU73" s="34" t="s">
        <v>14</v>
      </c>
      <c r="AV73" s="20">
        <f t="shared" si="22"/>
        <v>38251.18188047583</v>
      </c>
      <c r="AW73" s="20">
        <f t="shared" si="23"/>
        <v>67502.085671427936</v>
      </c>
    </row>
    <row r="74" spans="1:54" ht="38.15" customHeight="1" x14ac:dyDescent="0.35">
      <c r="A74" s="36" t="s">
        <v>59</v>
      </c>
      <c r="B74" s="37">
        <v>593</v>
      </c>
      <c r="C74" s="38" t="s">
        <v>65</v>
      </c>
      <c r="D74" s="20">
        <v>47589.845000000001</v>
      </c>
      <c r="E74" s="20">
        <v>47589.845000000001</v>
      </c>
      <c r="F74" s="35" t="s">
        <v>42</v>
      </c>
      <c r="G74" s="20">
        <v>32953.537142315465</v>
      </c>
      <c r="H74" s="20">
        <f t="shared" si="17"/>
        <v>32953.537142315465</v>
      </c>
      <c r="I74" s="20">
        <f t="shared" si="24"/>
        <v>32953.537142315465</v>
      </c>
      <c r="J74" s="20">
        <f t="shared" si="25"/>
        <v>32953.537142315465</v>
      </c>
      <c r="K74" s="20">
        <f t="shared" si="26"/>
        <v>32953.537142315465</v>
      </c>
      <c r="L74" s="20">
        <f t="shared" si="27"/>
        <v>32953.537142315465</v>
      </c>
      <c r="M74" s="39">
        <f t="shared" si="28"/>
        <v>32953.537142315465</v>
      </c>
      <c r="N74" s="20">
        <f t="shared" si="29"/>
        <v>32953.537142315465</v>
      </c>
      <c r="O74" s="20">
        <f t="shared" si="30"/>
        <v>32953.537142315465</v>
      </c>
      <c r="P74" s="20">
        <f t="shared" si="31"/>
        <v>32953.537142315465</v>
      </c>
      <c r="Q74" s="20">
        <f t="shared" si="32"/>
        <v>32953.537142315465</v>
      </c>
      <c r="R74" s="40">
        <f t="shared" si="33"/>
        <v>32953.537142315465</v>
      </c>
      <c r="S74" s="20">
        <f t="shared" si="34"/>
        <v>32953.537142315465</v>
      </c>
      <c r="T74" s="20">
        <f t="shared" si="35"/>
        <v>32953.537142315465</v>
      </c>
      <c r="U74" s="20">
        <f t="shared" si="36"/>
        <v>29658.183428083918</v>
      </c>
      <c r="V74" s="20">
        <f t="shared" si="37"/>
        <v>49430.305713473193</v>
      </c>
      <c r="W74" s="20">
        <f t="shared" si="38"/>
        <v>37896.567713662778</v>
      </c>
      <c r="X74" s="20">
        <f t="shared" si="39"/>
        <v>49430.305713473193</v>
      </c>
      <c r="Y74" s="20">
        <f t="shared" si="40"/>
        <v>37896.567713662778</v>
      </c>
      <c r="Z74" s="20">
        <f t="shared" si="18"/>
        <v>40451.36825</v>
      </c>
      <c r="AA74" s="35">
        <f t="shared" si="19"/>
        <v>41879.063600000001</v>
      </c>
      <c r="AB74" s="35">
        <f t="shared" si="20"/>
        <v>35692.383750000001</v>
      </c>
      <c r="AC74" s="35">
        <f t="shared" si="21"/>
        <v>28553.906999999999</v>
      </c>
      <c r="AD74" s="34" t="s">
        <v>14</v>
      </c>
      <c r="AE74" s="34" t="s">
        <v>14</v>
      </c>
      <c r="AF74" s="34" t="s">
        <v>14</v>
      </c>
      <c r="AG74" s="34" t="s">
        <v>14</v>
      </c>
      <c r="AH74" s="34" t="s">
        <v>14</v>
      </c>
      <c r="AI74" s="34" t="s">
        <v>14</v>
      </c>
      <c r="AJ74" s="34" t="s">
        <v>14</v>
      </c>
      <c r="AK74" s="34" t="s">
        <v>14</v>
      </c>
      <c r="AL74" s="34" t="s">
        <v>14</v>
      </c>
      <c r="AM74" s="34" t="s">
        <v>14</v>
      </c>
      <c r="AN74" s="34" t="s">
        <v>14</v>
      </c>
      <c r="AO74" s="34" t="s">
        <v>14</v>
      </c>
      <c r="AP74" s="34" t="s">
        <v>14</v>
      </c>
      <c r="AQ74" s="34" t="s">
        <v>14</v>
      </c>
      <c r="AR74" s="34" t="s">
        <v>14</v>
      </c>
      <c r="AS74" s="34" t="s">
        <v>14</v>
      </c>
      <c r="AT74" s="34" t="s">
        <v>14</v>
      </c>
      <c r="AU74" s="34" t="s">
        <v>14</v>
      </c>
      <c r="AV74" s="20">
        <f t="shared" si="22"/>
        <v>28010.506570968144</v>
      </c>
      <c r="AW74" s="20">
        <f t="shared" si="23"/>
        <v>49430.305713473193</v>
      </c>
    </row>
    <row r="75" spans="1:54" ht="38.15" customHeight="1" x14ac:dyDescent="0.35">
      <c r="A75" s="36" t="s">
        <v>150</v>
      </c>
      <c r="B75" s="37">
        <v>594</v>
      </c>
      <c r="C75" s="38" t="s">
        <v>65</v>
      </c>
      <c r="D75" s="20">
        <v>3616.47</v>
      </c>
      <c r="E75" s="20">
        <v>3616.47</v>
      </c>
      <c r="F75" s="35" t="s">
        <v>42</v>
      </c>
      <c r="G75" s="20">
        <v>32953.537142315465</v>
      </c>
      <c r="H75" s="20">
        <f t="shared" si="17"/>
        <v>32953.537142315465</v>
      </c>
      <c r="I75" s="20">
        <f t="shared" si="24"/>
        <v>32953.537142315465</v>
      </c>
      <c r="J75" s="20">
        <f t="shared" si="25"/>
        <v>32953.537142315465</v>
      </c>
      <c r="K75" s="20">
        <f t="shared" si="26"/>
        <v>32953.537142315465</v>
      </c>
      <c r="L75" s="20">
        <f t="shared" si="27"/>
        <v>32953.537142315465</v>
      </c>
      <c r="M75" s="39">
        <f t="shared" si="28"/>
        <v>32953.537142315465</v>
      </c>
      <c r="N75" s="20">
        <f t="shared" si="29"/>
        <v>32953.537142315465</v>
      </c>
      <c r="O75" s="20">
        <f t="shared" si="30"/>
        <v>32953.537142315465</v>
      </c>
      <c r="P75" s="20">
        <f t="shared" si="31"/>
        <v>32953.537142315465</v>
      </c>
      <c r="Q75" s="20">
        <f t="shared" si="32"/>
        <v>32953.537142315465</v>
      </c>
      <c r="R75" s="40">
        <f t="shared" si="33"/>
        <v>32953.537142315465</v>
      </c>
      <c r="S75" s="20">
        <f t="shared" si="34"/>
        <v>32953.537142315465</v>
      </c>
      <c r="T75" s="20">
        <f t="shared" si="35"/>
        <v>32953.537142315465</v>
      </c>
      <c r="U75" s="20">
        <f t="shared" si="36"/>
        <v>29658.183428083918</v>
      </c>
      <c r="V75" s="20">
        <f t="shared" si="37"/>
        <v>49430.305713473193</v>
      </c>
      <c r="W75" s="20">
        <f t="shared" si="38"/>
        <v>37896.567713662778</v>
      </c>
      <c r="X75" s="20">
        <f t="shared" si="39"/>
        <v>49430.305713473193</v>
      </c>
      <c r="Y75" s="20">
        <f t="shared" si="40"/>
        <v>37896.567713662778</v>
      </c>
      <c r="Z75" s="20">
        <f t="shared" si="18"/>
        <v>3073.9994999999999</v>
      </c>
      <c r="AA75" s="35">
        <f t="shared" si="19"/>
        <v>3182.4935999999998</v>
      </c>
      <c r="AB75" s="35">
        <f t="shared" si="20"/>
        <v>2712.3525</v>
      </c>
      <c r="AC75" s="35">
        <f t="shared" si="21"/>
        <v>2169.8819999999996</v>
      </c>
      <c r="AD75" s="34" t="s">
        <v>14</v>
      </c>
      <c r="AE75" s="34" t="s">
        <v>14</v>
      </c>
      <c r="AF75" s="34" t="s">
        <v>14</v>
      </c>
      <c r="AG75" s="34" t="s">
        <v>14</v>
      </c>
      <c r="AH75" s="34" t="s">
        <v>14</v>
      </c>
      <c r="AI75" s="34" t="s">
        <v>14</v>
      </c>
      <c r="AJ75" s="34" t="s">
        <v>14</v>
      </c>
      <c r="AK75" s="34" t="s">
        <v>14</v>
      </c>
      <c r="AL75" s="34" t="s">
        <v>14</v>
      </c>
      <c r="AM75" s="34" t="s">
        <v>14</v>
      </c>
      <c r="AN75" s="34" t="s">
        <v>14</v>
      </c>
      <c r="AO75" s="34" t="s">
        <v>14</v>
      </c>
      <c r="AP75" s="34" t="s">
        <v>14</v>
      </c>
      <c r="AQ75" s="34" t="s">
        <v>14</v>
      </c>
      <c r="AR75" s="34" t="s">
        <v>14</v>
      </c>
      <c r="AS75" s="34" t="s">
        <v>14</v>
      </c>
      <c r="AT75" s="34" t="s">
        <v>14</v>
      </c>
      <c r="AU75" s="34" t="s">
        <v>14</v>
      </c>
      <c r="AV75" s="20">
        <f t="shared" si="22"/>
        <v>28010.506570968144</v>
      </c>
      <c r="AW75" s="20">
        <f t="shared" si="23"/>
        <v>49430.305713473193</v>
      </c>
    </row>
    <row r="76" spans="1:54" ht="38.15" customHeight="1" x14ac:dyDescent="0.35">
      <c r="A76" s="36" t="s">
        <v>60</v>
      </c>
      <c r="B76" s="37">
        <v>602</v>
      </c>
      <c r="C76" s="38" t="s">
        <v>65</v>
      </c>
      <c r="D76" s="20">
        <v>40544.129999999997</v>
      </c>
      <c r="E76" s="20">
        <v>40544.129999999997</v>
      </c>
      <c r="F76" s="35" t="s">
        <v>42</v>
      </c>
      <c r="G76" s="20">
        <v>36690.277655409074</v>
      </c>
      <c r="H76" s="20">
        <f t="shared" si="17"/>
        <v>36690.277655409074</v>
      </c>
      <c r="I76" s="20">
        <f t="shared" ref="I76:I107" si="41">G76</f>
        <v>36690.277655409074</v>
      </c>
      <c r="J76" s="20">
        <f t="shared" ref="J76:J107" si="42">G76</f>
        <v>36690.277655409074</v>
      </c>
      <c r="K76" s="20">
        <f t="shared" ref="K76:K107" si="43">G76</f>
        <v>36690.277655409074</v>
      </c>
      <c r="L76" s="20">
        <f t="shared" ref="L76:L107" si="44">G76</f>
        <v>36690.277655409074</v>
      </c>
      <c r="M76" s="39">
        <f t="shared" ref="M76:M107" si="45">G76</f>
        <v>36690.277655409074</v>
      </c>
      <c r="N76" s="20">
        <f t="shared" ref="N76:N107" si="46">G76</f>
        <v>36690.277655409074</v>
      </c>
      <c r="O76" s="20">
        <f t="shared" ref="O76:O107" si="47">G76</f>
        <v>36690.277655409074</v>
      </c>
      <c r="P76" s="20">
        <f t="shared" ref="P76:P107" si="48">G76</f>
        <v>36690.277655409074</v>
      </c>
      <c r="Q76" s="20">
        <f t="shared" ref="Q76:Q107" si="49">G76</f>
        <v>36690.277655409074</v>
      </c>
      <c r="R76" s="40">
        <f t="shared" ref="R76:R107" si="50">G76</f>
        <v>36690.277655409074</v>
      </c>
      <c r="S76" s="20">
        <f t="shared" ref="S76:S107" si="51">G76</f>
        <v>36690.277655409074</v>
      </c>
      <c r="T76" s="20">
        <f t="shared" ref="T76:T107" si="52">G76</f>
        <v>36690.277655409074</v>
      </c>
      <c r="U76" s="20">
        <f t="shared" ref="U76:U107" si="53">G76*0.9</f>
        <v>33021.249889868166</v>
      </c>
      <c r="V76" s="20">
        <f t="shared" ref="V76:V107" si="54">G76*1.5</f>
        <v>55035.416483113615</v>
      </c>
      <c r="W76" s="20">
        <f t="shared" ref="W76:W107" si="55">G76*1.15</f>
        <v>42193.819303720433</v>
      </c>
      <c r="X76" s="20">
        <f t="shared" ref="X76:X107" si="56">G76*1.5</f>
        <v>55035.416483113615</v>
      </c>
      <c r="Y76" s="20">
        <f t="shared" ref="Y76:Y107" si="57">G76*1.15</f>
        <v>42193.819303720433</v>
      </c>
      <c r="Z76" s="20">
        <f t="shared" si="18"/>
        <v>34462.510499999997</v>
      </c>
      <c r="AA76" s="35">
        <f t="shared" si="19"/>
        <v>35678.8344</v>
      </c>
      <c r="AB76" s="35">
        <f t="shared" si="20"/>
        <v>30408.097499999996</v>
      </c>
      <c r="AC76" s="35">
        <f t="shared" si="21"/>
        <v>24326.477999999999</v>
      </c>
      <c r="AD76" s="34" t="s">
        <v>14</v>
      </c>
      <c r="AE76" s="34" t="s">
        <v>14</v>
      </c>
      <c r="AF76" s="34" t="s">
        <v>14</v>
      </c>
      <c r="AG76" s="34" t="s">
        <v>14</v>
      </c>
      <c r="AH76" s="34" t="s">
        <v>14</v>
      </c>
      <c r="AI76" s="34" t="s">
        <v>14</v>
      </c>
      <c r="AJ76" s="34" t="s">
        <v>14</v>
      </c>
      <c r="AK76" s="34" t="s">
        <v>14</v>
      </c>
      <c r="AL76" s="34" t="s">
        <v>14</v>
      </c>
      <c r="AM76" s="34" t="s">
        <v>14</v>
      </c>
      <c r="AN76" s="34" t="s">
        <v>14</v>
      </c>
      <c r="AO76" s="34" t="s">
        <v>14</v>
      </c>
      <c r="AP76" s="34" t="s">
        <v>14</v>
      </c>
      <c r="AQ76" s="34" t="s">
        <v>14</v>
      </c>
      <c r="AR76" s="34" t="s">
        <v>14</v>
      </c>
      <c r="AS76" s="34" t="s">
        <v>14</v>
      </c>
      <c r="AT76" s="34" t="s">
        <v>14</v>
      </c>
      <c r="AU76" s="34" t="s">
        <v>14</v>
      </c>
      <c r="AV76" s="20">
        <f t="shared" si="22"/>
        <v>31186.736007097712</v>
      </c>
      <c r="AW76" s="20">
        <f t="shared" si="23"/>
        <v>55035.416483113615</v>
      </c>
    </row>
    <row r="77" spans="1:54" ht="38.15" customHeight="1" x14ac:dyDescent="0.35">
      <c r="A77" s="36" t="s">
        <v>151</v>
      </c>
      <c r="B77" s="37">
        <v>603</v>
      </c>
      <c r="C77" s="38" t="s">
        <v>65</v>
      </c>
      <c r="D77" s="20">
        <v>71377.22</v>
      </c>
      <c r="E77" s="20">
        <v>71377.22</v>
      </c>
      <c r="F77" s="35" t="s">
        <v>42</v>
      </c>
      <c r="G77" s="20">
        <v>28715.220721424052</v>
      </c>
      <c r="H77" s="20">
        <f t="shared" ref="H77:H117" si="58">G77</f>
        <v>28715.220721424052</v>
      </c>
      <c r="I77" s="20">
        <f t="shared" si="41"/>
        <v>28715.220721424052</v>
      </c>
      <c r="J77" s="20">
        <f t="shared" si="42"/>
        <v>28715.220721424052</v>
      </c>
      <c r="K77" s="20">
        <f t="shared" si="43"/>
        <v>28715.220721424052</v>
      </c>
      <c r="L77" s="20">
        <f t="shared" si="44"/>
        <v>28715.220721424052</v>
      </c>
      <c r="M77" s="39">
        <f t="shared" si="45"/>
        <v>28715.220721424052</v>
      </c>
      <c r="N77" s="20">
        <f t="shared" si="46"/>
        <v>28715.220721424052</v>
      </c>
      <c r="O77" s="20">
        <f t="shared" si="47"/>
        <v>28715.220721424052</v>
      </c>
      <c r="P77" s="20">
        <f t="shared" si="48"/>
        <v>28715.220721424052</v>
      </c>
      <c r="Q77" s="20">
        <f t="shared" si="49"/>
        <v>28715.220721424052</v>
      </c>
      <c r="R77" s="40">
        <f t="shared" si="50"/>
        <v>28715.220721424052</v>
      </c>
      <c r="S77" s="20">
        <f t="shared" si="51"/>
        <v>28715.220721424052</v>
      </c>
      <c r="T77" s="20">
        <f t="shared" si="52"/>
        <v>28715.220721424052</v>
      </c>
      <c r="U77" s="20">
        <f t="shared" si="53"/>
        <v>25843.698649281647</v>
      </c>
      <c r="V77" s="20">
        <f t="shared" si="54"/>
        <v>43072.831082136079</v>
      </c>
      <c r="W77" s="20">
        <f t="shared" si="55"/>
        <v>33022.503829637659</v>
      </c>
      <c r="X77" s="20">
        <f t="shared" si="56"/>
        <v>43072.831082136079</v>
      </c>
      <c r="Y77" s="20">
        <f t="shared" si="57"/>
        <v>33022.503829637659</v>
      </c>
      <c r="Z77" s="20">
        <f t="shared" ref="Z77:Z117" si="59">D77*0.85</f>
        <v>60670.637000000002</v>
      </c>
      <c r="AA77" s="35">
        <f t="shared" ref="AA77:AA117" si="60">D77*0.88</f>
        <v>62811.953600000001</v>
      </c>
      <c r="AB77" s="35">
        <f t="shared" ref="AB77:AB117" si="61">D77*0.75</f>
        <v>53532.915000000001</v>
      </c>
      <c r="AC77" s="35">
        <f t="shared" ref="AC77:AC117" si="62">D77*0.6</f>
        <v>42826.332000000002</v>
      </c>
      <c r="AD77" s="34" t="s">
        <v>14</v>
      </c>
      <c r="AE77" s="34" t="s">
        <v>14</v>
      </c>
      <c r="AF77" s="34" t="s">
        <v>14</v>
      </c>
      <c r="AG77" s="34" t="s">
        <v>14</v>
      </c>
      <c r="AH77" s="34" t="s">
        <v>14</v>
      </c>
      <c r="AI77" s="34" t="s">
        <v>14</v>
      </c>
      <c r="AJ77" s="34" t="s">
        <v>14</v>
      </c>
      <c r="AK77" s="34" t="s">
        <v>14</v>
      </c>
      <c r="AL77" s="34" t="s">
        <v>14</v>
      </c>
      <c r="AM77" s="34" t="s">
        <v>14</v>
      </c>
      <c r="AN77" s="34" t="s">
        <v>14</v>
      </c>
      <c r="AO77" s="34" t="s">
        <v>14</v>
      </c>
      <c r="AP77" s="34" t="s">
        <v>14</v>
      </c>
      <c r="AQ77" s="34" t="s">
        <v>14</v>
      </c>
      <c r="AR77" s="34" t="s">
        <v>14</v>
      </c>
      <c r="AS77" s="34" t="s">
        <v>14</v>
      </c>
      <c r="AT77" s="34" t="s">
        <v>14</v>
      </c>
      <c r="AU77" s="34" t="s">
        <v>14</v>
      </c>
      <c r="AV77" s="20">
        <f t="shared" ref="AV77:AV117" si="63">G77*0.85</f>
        <v>24407.937613210444</v>
      </c>
      <c r="AW77" s="20">
        <f t="shared" ref="AW77:AW117" si="64">G77*1.5</f>
        <v>43072.831082136079</v>
      </c>
    </row>
    <row r="78" spans="1:54" ht="38.15" customHeight="1" x14ac:dyDescent="0.35">
      <c r="A78" s="36" t="s">
        <v>152</v>
      </c>
      <c r="B78" s="37">
        <v>604</v>
      </c>
      <c r="C78" s="38" t="s">
        <v>65</v>
      </c>
      <c r="D78" s="20">
        <v>41226.17</v>
      </c>
      <c r="E78" s="20">
        <v>41226.17</v>
      </c>
      <c r="F78" s="35" t="s">
        <v>42</v>
      </c>
      <c r="G78" s="20">
        <v>47479.175432139753</v>
      </c>
      <c r="H78" s="20">
        <f t="shared" si="58"/>
        <v>47479.175432139753</v>
      </c>
      <c r="I78" s="20">
        <f t="shared" si="41"/>
        <v>47479.175432139753</v>
      </c>
      <c r="J78" s="20">
        <f t="shared" si="42"/>
        <v>47479.175432139753</v>
      </c>
      <c r="K78" s="20">
        <f t="shared" si="43"/>
        <v>47479.175432139753</v>
      </c>
      <c r="L78" s="20">
        <f t="shared" si="44"/>
        <v>47479.175432139753</v>
      </c>
      <c r="M78" s="39">
        <f t="shared" si="45"/>
        <v>47479.175432139753</v>
      </c>
      <c r="N78" s="20">
        <f t="shared" si="46"/>
        <v>47479.175432139753</v>
      </c>
      <c r="O78" s="20">
        <f t="shared" si="47"/>
        <v>47479.175432139753</v>
      </c>
      <c r="P78" s="20">
        <f t="shared" si="48"/>
        <v>47479.175432139753</v>
      </c>
      <c r="Q78" s="20">
        <f t="shared" si="49"/>
        <v>47479.175432139753</v>
      </c>
      <c r="R78" s="40">
        <f t="shared" si="50"/>
        <v>47479.175432139753</v>
      </c>
      <c r="S78" s="20">
        <f t="shared" si="51"/>
        <v>47479.175432139753</v>
      </c>
      <c r="T78" s="20">
        <f t="shared" si="52"/>
        <v>47479.175432139753</v>
      </c>
      <c r="U78" s="20">
        <f t="shared" si="53"/>
        <v>42731.257888925778</v>
      </c>
      <c r="V78" s="20">
        <f t="shared" si="54"/>
        <v>71218.763148209633</v>
      </c>
      <c r="W78" s="20">
        <f t="shared" si="55"/>
        <v>54601.051746960715</v>
      </c>
      <c r="X78" s="20">
        <f t="shared" si="56"/>
        <v>71218.763148209633</v>
      </c>
      <c r="Y78" s="20">
        <f t="shared" si="57"/>
        <v>54601.051746960715</v>
      </c>
      <c r="Z78" s="20">
        <f t="shared" si="59"/>
        <v>35042.244500000001</v>
      </c>
      <c r="AA78" s="35">
        <f t="shared" si="60"/>
        <v>36279.029600000002</v>
      </c>
      <c r="AB78" s="35">
        <f t="shared" si="61"/>
        <v>30919.627499999999</v>
      </c>
      <c r="AC78" s="35">
        <f t="shared" si="62"/>
        <v>24735.701999999997</v>
      </c>
      <c r="AD78" s="34" t="s">
        <v>14</v>
      </c>
      <c r="AE78" s="34" t="s">
        <v>14</v>
      </c>
      <c r="AF78" s="34" t="s">
        <v>14</v>
      </c>
      <c r="AG78" s="34" t="s">
        <v>14</v>
      </c>
      <c r="AH78" s="34" t="s">
        <v>14</v>
      </c>
      <c r="AI78" s="34" t="s">
        <v>14</v>
      </c>
      <c r="AJ78" s="34" t="s">
        <v>14</v>
      </c>
      <c r="AK78" s="34" t="s">
        <v>14</v>
      </c>
      <c r="AL78" s="34" t="s">
        <v>14</v>
      </c>
      <c r="AM78" s="34" t="s">
        <v>14</v>
      </c>
      <c r="AN78" s="34" t="s">
        <v>14</v>
      </c>
      <c r="AO78" s="34" t="s">
        <v>14</v>
      </c>
      <c r="AP78" s="34" t="s">
        <v>14</v>
      </c>
      <c r="AQ78" s="34" t="s">
        <v>14</v>
      </c>
      <c r="AR78" s="34" t="s">
        <v>14</v>
      </c>
      <c r="AS78" s="34" t="s">
        <v>14</v>
      </c>
      <c r="AT78" s="34" t="s">
        <v>14</v>
      </c>
      <c r="AU78" s="34" t="s">
        <v>14</v>
      </c>
      <c r="AV78" s="20">
        <f t="shared" si="63"/>
        <v>40357.299117318791</v>
      </c>
      <c r="AW78" s="20">
        <f t="shared" si="64"/>
        <v>71218.763148209633</v>
      </c>
    </row>
    <row r="79" spans="1:54" ht="38.15" customHeight="1" x14ac:dyDescent="0.35">
      <c r="A79" s="36" t="s">
        <v>61</v>
      </c>
      <c r="B79" s="37">
        <v>622</v>
      </c>
      <c r="C79" s="38" t="s">
        <v>65</v>
      </c>
      <c r="D79" s="20">
        <v>97702.698181818181</v>
      </c>
      <c r="E79" s="20">
        <v>97702.698181818181</v>
      </c>
      <c r="F79" s="35" t="s">
        <v>42</v>
      </c>
      <c r="G79" s="20">
        <v>63945.912485141518</v>
      </c>
      <c r="H79" s="20">
        <f t="shared" si="58"/>
        <v>63945.912485141518</v>
      </c>
      <c r="I79" s="20">
        <f t="shared" si="41"/>
        <v>63945.912485141518</v>
      </c>
      <c r="J79" s="20">
        <f t="shared" si="42"/>
        <v>63945.912485141518</v>
      </c>
      <c r="K79" s="20">
        <f t="shared" si="43"/>
        <v>63945.912485141518</v>
      </c>
      <c r="L79" s="20">
        <f t="shared" si="44"/>
        <v>63945.912485141518</v>
      </c>
      <c r="M79" s="39">
        <f t="shared" si="45"/>
        <v>63945.912485141518</v>
      </c>
      <c r="N79" s="20">
        <f t="shared" si="46"/>
        <v>63945.912485141518</v>
      </c>
      <c r="O79" s="20">
        <f t="shared" si="47"/>
        <v>63945.912485141518</v>
      </c>
      <c r="P79" s="20">
        <f t="shared" si="48"/>
        <v>63945.912485141518</v>
      </c>
      <c r="Q79" s="20">
        <f t="shared" si="49"/>
        <v>63945.912485141518</v>
      </c>
      <c r="R79" s="40">
        <f t="shared" si="50"/>
        <v>63945.912485141518</v>
      </c>
      <c r="S79" s="20">
        <f t="shared" si="51"/>
        <v>63945.912485141518</v>
      </c>
      <c r="T79" s="20">
        <f t="shared" si="52"/>
        <v>63945.912485141518</v>
      </c>
      <c r="U79" s="20">
        <f t="shared" si="53"/>
        <v>57551.321236627366</v>
      </c>
      <c r="V79" s="20">
        <f t="shared" si="54"/>
        <v>95918.868727712281</v>
      </c>
      <c r="W79" s="20">
        <f t="shared" si="55"/>
        <v>73537.799357912736</v>
      </c>
      <c r="X79" s="20">
        <f t="shared" si="56"/>
        <v>95918.868727712281</v>
      </c>
      <c r="Y79" s="20">
        <f t="shared" si="57"/>
        <v>73537.799357912736</v>
      </c>
      <c r="Z79" s="20">
        <f t="shared" si="59"/>
        <v>83047.293454545448</v>
      </c>
      <c r="AA79" s="35">
        <f t="shared" si="60"/>
        <v>85978.374400000001</v>
      </c>
      <c r="AB79" s="35">
        <f t="shared" si="61"/>
        <v>73277.023636363636</v>
      </c>
      <c r="AC79" s="35">
        <f t="shared" si="62"/>
        <v>58621.61890909091</v>
      </c>
      <c r="AD79" s="34" t="s">
        <v>14</v>
      </c>
      <c r="AE79" s="34" t="s">
        <v>14</v>
      </c>
      <c r="AF79" s="34" t="s">
        <v>14</v>
      </c>
      <c r="AG79" s="34" t="s">
        <v>14</v>
      </c>
      <c r="AH79" s="34" t="s">
        <v>14</v>
      </c>
      <c r="AI79" s="34" t="s">
        <v>14</v>
      </c>
      <c r="AJ79" s="34" t="s">
        <v>14</v>
      </c>
      <c r="AK79" s="34" t="s">
        <v>14</v>
      </c>
      <c r="AL79" s="34" t="s">
        <v>14</v>
      </c>
      <c r="AM79" s="34" t="s">
        <v>14</v>
      </c>
      <c r="AN79" s="34" t="s">
        <v>14</v>
      </c>
      <c r="AO79" s="34" t="s">
        <v>14</v>
      </c>
      <c r="AP79" s="34" t="s">
        <v>14</v>
      </c>
      <c r="AQ79" s="34" t="s">
        <v>14</v>
      </c>
      <c r="AR79" s="34" t="s">
        <v>14</v>
      </c>
      <c r="AS79" s="34" t="s">
        <v>14</v>
      </c>
      <c r="AT79" s="34" t="s">
        <v>14</v>
      </c>
      <c r="AU79" s="34" t="s">
        <v>14</v>
      </c>
      <c r="AV79" s="20">
        <f t="shared" si="63"/>
        <v>54354.025612370286</v>
      </c>
      <c r="AW79" s="20">
        <f t="shared" si="64"/>
        <v>95918.868727712281</v>
      </c>
    </row>
    <row r="80" spans="1:54" ht="38.15" customHeight="1" x14ac:dyDescent="0.35">
      <c r="A80" s="36" t="s">
        <v>153</v>
      </c>
      <c r="B80" s="37">
        <v>623</v>
      </c>
      <c r="C80" s="38" t="s">
        <v>65</v>
      </c>
      <c r="D80" s="20">
        <v>57361.43</v>
      </c>
      <c r="E80" s="20">
        <v>57361.43</v>
      </c>
      <c r="F80" s="35" t="s">
        <v>42</v>
      </c>
      <c r="G80" s="20">
        <v>45533.060909884291</v>
      </c>
      <c r="H80" s="20">
        <f t="shared" si="58"/>
        <v>45533.060909884291</v>
      </c>
      <c r="I80" s="20">
        <f t="shared" si="41"/>
        <v>45533.060909884291</v>
      </c>
      <c r="J80" s="20">
        <f t="shared" si="42"/>
        <v>45533.060909884291</v>
      </c>
      <c r="K80" s="20">
        <f t="shared" si="43"/>
        <v>45533.060909884291</v>
      </c>
      <c r="L80" s="20">
        <f t="shared" si="44"/>
        <v>45533.060909884291</v>
      </c>
      <c r="M80" s="39">
        <f t="shared" si="45"/>
        <v>45533.060909884291</v>
      </c>
      <c r="N80" s="20">
        <f t="shared" si="46"/>
        <v>45533.060909884291</v>
      </c>
      <c r="O80" s="20">
        <f t="shared" si="47"/>
        <v>45533.060909884291</v>
      </c>
      <c r="P80" s="20">
        <f t="shared" si="48"/>
        <v>45533.060909884291</v>
      </c>
      <c r="Q80" s="20">
        <f t="shared" si="49"/>
        <v>45533.060909884291</v>
      </c>
      <c r="R80" s="40">
        <f t="shared" si="50"/>
        <v>45533.060909884291</v>
      </c>
      <c r="S80" s="20">
        <f t="shared" si="51"/>
        <v>45533.060909884291</v>
      </c>
      <c r="T80" s="20">
        <f t="shared" si="52"/>
        <v>45533.060909884291</v>
      </c>
      <c r="U80" s="20">
        <f t="shared" si="53"/>
        <v>40979.754818895861</v>
      </c>
      <c r="V80" s="20">
        <f t="shared" si="54"/>
        <v>68299.59136482644</v>
      </c>
      <c r="W80" s="20">
        <f t="shared" si="55"/>
        <v>52363.020046366932</v>
      </c>
      <c r="X80" s="20">
        <f t="shared" si="56"/>
        <v>68299.59136482644</v>
      </c>
      <c r="Y80" s="20">
        <f t="shared" si="57"/>
        <v>52363.020046366932</v>
      </c>
      <c r="Z80" s="20">
        <f t="shared" si="59"/>
        <v>48757.215499999998</v>
      </c>
      <c r="AA80" s="35">
        <f t="shared" si="60"/>
        <v>50478.058400000002</v>
      </c>
      <c r="AB80" s="35">
        <f t="shared" si="61"/>
        <v>43021.072500000002</v>
      </c>
      <c r="AC80" s="35">
        <f t="shared" si="62"/>
        <v>34416.858</v>
      </c>
      <c r="AD80" s="34" t="s">
        <v>14</v>
      </c>
      <c r="AE80" s="34" t="s">
        <v>14</v>
      </c>
      <c r="AF80" s="34" t="s">
        <v>14</v>
      </c>
      <c r="AG80" s="34" t="s">
        <v>14</v>
      </c>
      <c r="AH80" s="34" t="s">
        <v>14</v>
      </c>
      <c r="AI80" s="34" t="s">
        <v>14</v>
      </c>
      <c r="AJ80" s="34" t="s">
        <v>14</v>
      </c>
      <c r="AK80" s="34" t="s">
        <v>14</v>
      </c>
      <c r="AL80" s="34" t="s">
        <v>14</v>
      </c>
      <c r="AM80" s="34" t="s">
        <v>14</v>
      </c>
      <c r="AN80" s="34" t="s">
        <v>14</v>
      </c>
      <c r="AO80" s="34" t="s">
        <v>14</v>
      </c>
      <c r="AP80" s="34" t="s">
        <v>14</v>
      </c>
      <c r="AQ80" s="34" t="s">
        <v>14</v>
      </c>
      <c r="AR80" s="34" t="s">
        <v>14</v>
      </c>
      <c r="AS80" s="34" t="s">
        <v>14</v>
      </c>
      <c r="AT80" s="34" t="s">
        <v>14</v>
      </c>
      <c r="AU80" s="34" t="s">
        <v>14</v>
      </c>
      <c r="AV80" s="20">
        <f t="shared" si="63"/>
        <v>38703.10177340165</v>
      </c>
      <c r="AW80" s="20">
        <f t="shared" si="64"/>
        <v>68299.59136482644</v>
      </c>
    </row>
    <row r="81" spans="1:49" ht="38.15" customHeight="1" x14ac:dyDescent="0.35">
      <c r="A81" s="36" t="s">
        <v>154</v>
      </c>
      <c r="B81" s="37">
        <v>637</v>
      </c>
      <c r="C81" s="38" t="s">
        <v>65</v>
      </c>
      <c r="D81" s="20">
        <v>88743.539000000004</v>
      </c>
      <c r="E81" s="20">
        <v>88743.539000000004</v>
      </c>
      <c r="F81" s="35" t="s">
        <v>42</v>
      </c>
      <c r="G81" s="20">
        <v>45407.666932934837</v>
      </c>
      <c r="H81" s="20">
        <f t="shared" si="58"/>
        <v>45407.666932934837</v>
      </c>
      <c r="I81" s="20">
        <f t="shared" si="41"/>
        <v>45407.666932934837</v>
      </c>
      <c r="J81" s="20">
        <f t="shared" si="42"/>
        <v>45407.666932934837</v>
      </c>
      <c r="K81" s="20">
        <f t="shared" si="43"/>
        <v>45407.666932934837</v>
      </c>
      <c r="L81" s="20">
        <f t="shared" si="44"/>
        <v>45407.666932934837</v>
      </c>
      <c r="M81" s="39">
        <f t="shared" si="45"/>
        <v>45407.666932934837</v>
      </c>
      <c r="N81" s="20">
        <f t="shared" si="46"/>
        <v>45407.666932934837</v>
      </c>
      <c r="O81" s="20">
        <f t="shared" si="47"/>
        <v>45407.666932934837</v>
      </c>
      <c r="P81" s="20">
        <f t="shared" si="48"/>
        <v>45407.666932934837</v>
      </c>
      <c r="Q81" s="20">
        <f t="shared" si="49"/>
        <v>45407.666932934837</v>
      </c>
      <c r="R81" s="40">
        <f t="shared" si="50"/>
        <v>45407.666932934837</v>
      </c>
      <c r="S81" s="20">
        <f t="shared" si="51"/>
        <v>45407.666932934837</v>
      </c>
      <c r="T81" s="20">
        <f t="shared" si="52"/>
        <v>45407.666932934837</v>
      </c>
      <c r="U81" s="20">
        <f t="shared" si="53"/>
        <v>40866.900239641356</v>
      </c>
      <c r="V81" s="20">
        <f t="shared" si="54"/>
        <v>68111.500399402255</v>
      </c>
      <c r="W81" s="20">
        <f t="shared" si="55"/>
        <v>52218.816972875058</v>
      </c>
      <c r="X81" s="20">
        <f t="shared" si="56"/>
        <v>68111.500399402255</v>
      </c>
      <c r="Y81" s="20">
        <f t="shared" si="57"/>
        <v>52218.816972875058</v>
      </c>
      <c r="Z81" s="20">
        <f t="shared" si="59"/>
        <v>75432.008150000009</v>
      </c>
      <c r="AA81" s="35">
        <f t="shared" si="60"/>
        <v>78094.314320000005</v>
      </c>
      <c r="AB81" s="35">
        <f t="shared" si="61"/>
        <v>66557.654250000007</v>
      </c>
      <c r="AC81" s="35">
        <f t="shared" si="62"/>
        <v>53246.123400000004</v>
      </c>
      <c r="AD81" s="34" t="s">
        <v>14</v>
      </c>
      <c r="AE81" s="34" t="s">
        <v>14</v>
      </c>
      <c r="AF81" s="34" t="s">
        <v>14</v>
      </c>
      <c r="AG81" s="34" t="s">
        <v>14</v>
      </c>
      <c r="AH81" s="34" t="s">
        <v>14</v>
      </c>
      <c r="AI81" s="34" t="s">
        <v>14</v>
      </c>
      <c r="AJ81" s="34" t="s">
        <v>14</v>
      </c>
      <c r="AK81" s="34" t="s">
        <v>14</v>
      </c>
      <c r="AL81" s="34" t="s">
        <v>14</v>
      </c>
      <c r="AM81" s="34" t="s">
        <v>14</v>
      </c>
      <c r="AN81" s="34" t="s">
        <v>14</v>
      </c>
      <c r="AO81" s="34" t="s">
        <v>14</v>
      </c>
      <c r="AP81" s="34" t="s">
        <v>14</v>
      </c>
      <c r="AQ81" s="34" t="s">
        <v>14</v>
      </c>
      <c r="AR81" s="34" t="s">
        <v>14</v>
      </c>
      <c r="AS81" s="34" t="s">
        <v>14</v>
      </c>
      <c r="AT81" s="34" t="s">
        <v>14</v>
      </c>
      <c r="AU81" s="34" t="s">
        <v>14</v>
      </c>
      <c r="AV81" s="20">
        <f t="shared" si="63"/>
        <v>38596.516892994608</v>
      </c>
      <c r="AW81" s="20">
        <f t="shared" si="64"/>
        <v>68111.500399402255</v>
      </c>
    </row>
    <row r="82" spans="1:49" ht="38.15" customHeight="1" x14ac:dyDescent="0.35">
      <c r="A82" s="36" t="s">
        <v>155</v>
      </c>
      <c r="B82" s="37">
        <v>638</v>
      </c>
      <c r="C82" s="38" t="s">
        <v>65</v>
      </c>
      <c r="D82" s="20">
        <v>42260.175000000003</v>
      </c>
      <c r="E82" s="20">
        <v>42260.175000000003</v>
      </c>
      <c r="F82" s="35" t="s">
        <v>42</v>
      </c>
      <c r="G82" s="20">
        <v>31714.644650054895</v>
      </c>
      <c r="H82" s="20">
        <f t="shared" si="58"/>
        <v>31714.644650054895</v>
      </c>
      <c r="I82" s="20">
        <f t="shared" si="41"/>
        <v>31714.644650054895</v>
      </c>
      <c r="J82" s="20">
        <f t="shared" si="42"/>
        <v>31714.644650054895</v>
      </c>
      <c r="K82" s="20">
        <f t="shared" si="43"/>
        <v>31714.644650054895</v>
      </c>
      <c r="L82" s="20">
        <f t="shared" si="44"/>
        <v>31714.644650054895</v>
      </c>
      <c r="M82" s="39">
        <f t="shared" si="45"/>
        <v>31714.644650054895</v>
      </c>
      <c r="N82" s="20">
        <f t="shared" si="46"/>
        <v>31714.644650054895</v>
      </c>
      <c r="O82" s="20">
        <f t="shared" si="47"/>
        <v>31714.644650054895</v>
      </c>
      <c r="P82" s="20">
        <f t="shared" si="48"/>
        <v>31714.644650054895</v>
      </c>
      <c r="Q82" s="20">
        <f t="shared" si="49"/>
        <v>31714.644650054895</v>
      </c>
      <c r="R82" s="40">
        <f t="shared" si="50"/>
        <v>31714.644650054895</v>
      </c>
      <c r="S82" s="20">
        <f t="shared" si="51"/>
        <v>31714.644650054895</v>
      </c>
      <c r="T82" s="20">
        <f t="shared" si="52"/>
        <v>31714.644650054895</v>
      </c>
      <c r="U82" s="20">
        <f t="shared" si="53"/>
        <v>28543.180185049405</v>
      </c>
      <c r="V82" s="20">
        <f t="shared" si="54"/>
        <v>47571.966975082345</v>
      </c>
      <c r="W82" s="20">
        <f t="shared" si="55"/>
        <v>36471.841347563124</v>
      </c>
      <c r="X82" s="20">
        <f t="shared" si="56"/>
        <v>47571.966975082345</v>
      </c>
      <c r="Y82" s="20">
        <f t="shared" si="57"/>
        <v>36471.841347563124</v>
      </c>
      <c r="Z82" s="20">
        <f t="shared" si="59"/>
        <v>35921.14875</v>
      </c>
      <c r="AA82" s="35">
        <f t="shared" si="60"/>
        <v>37188.954000000005</v>
      </c>
      <c r="AB82" s="35">
        <f t="shared" si="61"/>
        <v>31695.131250000002</v>
      </c>
      <c r="AC82" s="35">
        <f t="shared" si="62"/>
        <v>25356.105</v>
      </c>
      <c r="AD82" s="34" t="s">
        <v>14</v>
      </c>
      <c r="AE82" s="34" t="s">
        <v>14</v>
      </c>
      <c r="AF82" s="34" t="s">
        <v>14</v>
      </c>
      <c r="AG82" s="34" t="s">
        <v>14</v>
      </c>
      <c r="AH82" s="34" t="s">
        <v>14</v>
      </c>
      <c r="AI82" s="34" t="s">
        <v>14</v>
      </c>
      <c r="AJ82" s="34" t="s">
        <v>14</v>
      </c>
      <c r="AK82" s="34" t="s">
        <v>14</v>
      </c>
      <c r="AL82" s="34" t="s">
        <v>14</v>
      </c>
      <c r="AM82" s="34" t="s">
        <v>14</v>
      </c>
      <c r="AN82" s="34" t="s">
        <v>14</v>
      </c>
      <c r="AO82" s="34" t="s">
        <v>14</v>
      </c>
      <c r="AP82" s="34" t="s">
        <v>14</v>
      </c>
      <c r="AQ82" s="34" t="s">
        <v>14</v>
      </c>
      <c r="AR82" s="34" t="s">
        <v>14</v>
      </c>
      <c r="AS82" s="34" t="s">
        <v>14</v>
      </c>
      <c r="AT82" s="34" t="s">
        <v>14</v>
      </c>
      <c r="AU82" s="34" t="s">
        <v>14</v>
      </c>
      <c r="AV82" s="20">
        <f t="shared" si="63"/>
        <v>26957.44795254666</v>
      </c>
      <c r="AW82" s="20">
        <f t="shared" si="64"/>
        <v>47571.966975082345</v>
      </c>
    </row>
    <row r="83" spans="1:49" ht="38.15" customHeight="1" x14ac:dyDescent="0.35">
      <c r="A83" s="36" t="s">
        <v>156</v>
      </c>
      <c r="B83" s="37">
        <v>640</v>
      </c>
      <c r="C83" s="38" t="s">
        <v>65</v>
      </c>
      <c r="D83" s="20">
        <v>67971.996666666659</v>
      </c>
      <c r="E83" s="20">
        <v>67971.996666666659</v>
      </c>
      <c r="F83" s="35" t="s">
        <v>42</v>
      </c>
      <c r="G83" s="20">
        <v>44093.538054504599</v>
      </c>
      <c r="H83" s="20">
        <f t="shared" si="58"/>
        <v>44093.538054504599</v>
      </c>
      <c r="I83" s="20">
        <f t="shared" si="41"/>
        <v>44093.538054504599</v>
      </c>
      <c r="J83" s="20">
        <f t="shared" si="42"/>
        <v>44093.538054504599</v>
      </c>
      <c r="K83" s="20">
        <f t="shared" si="43"/>
        <v>44093.538054504599</v>
      </c>
      <c r="L83" s="20">
        <f t="shared" si="44"/>
        <v>44093.538054504599</v>
      </c>
      <c r="M83" s="39">
        <f t="shared" si="45"/>
        <v>44093.538054504599</v>
      </c>
      <c r="N83" s="20">
        <f t="shared" si="46"/>
        <v>44093.538054504599</v>
      </c>
      <c r="O83" s="20">
        <f t="shared" si="47"/>
        <v>44093.538054504599</v>
      </c>
      <c r="P83" s="20">
        <f t="shared" si="48"/>
        <v>44093.538054504599</v>
      </c>
      <c r="Q83" s="20">
        <f t="shared" si="49"/>
        <v>44093.538054504599</v>
      </c>
      <c r="R83" s="40">
        <f t="shared" si="50"/>
        <v>44093.538054504599</v>
      </c>
      <c r="S83" s="20">
        <f t="shared" si="51"/>
        <v>44093.538054504599</v>
      </c>
      <c r="T83" s="20">
        <f t="shared" si="52"/>
        <v>44093.538054504599</v>
      </c>
      <c r="U83" s="20">
        <f t="shared" si="53"/>
        <v>39684.184249054138</v>
      </c>
      <c r="V83" s="20">
        <f t="shared" si="54"/>
        <v>66140.307081756895</v>
      </c>
      <c r="W83" s="20">
        <f t="shared" si="55"/>
        <v>50707.568762680283</v>
      </c>
      <c r="X83" s="20">
        <f t="shared" si="56"/>
        <v>66140.307081756895</v>
      </c>
      <c r="Y83" s="20">
        <f t="shared" si="57"/>
        <v>50707.568762680283</v>
      </c>
      <c r="Z83" s="20">
        <f t="shared" si="59"/>
        <v>57776.197166666658</v>
      </c>
      <c r="AA83" s="35">
        <f t="shared" si="60"/>
        <v>59815.357066666656</v>
      </c>
      <c r="AB83" s="35">
        <f t="shared" si="61"/>
        <v>50978.997499999998</v>
      </c>
      <c r="AC83" s="35">
        <f t="shared" si="62"/>
        <v>40783.197999999997</v>
      </c>
      <c r="AD83" s="34" t="s">
        <v>14</v>
      </c>
      <c r="AE83" s="34" t="s">
        <v>14</v>
      </c>
      <c r="AF83" s="34" t="s">
        <v>14</v>
      </c>
      <c r="AG83" s="34" t="s">
        <v>14</v>
      </c>
      <c r="AH83" s="34" t="s">
        <v>14</v>
      </c>
      <c r="AI83" s="34" t="s">
        <v>14</v>
      </c>
      <c r="AJ83" s="34" t="s">
        <v>14</v>
      </c>
      <c r="AK83" s="34" t="s">
        <v>14</v>
      </c>
      <c r="AL83" s="34" t="s">
        <v>14</v>
      </c>
      <c r="AM83" s="34" t="s">
        <v>14</v>
      </c>
      <c r="AN83" s="34" t="s">
        <v>14</v>
      </c>
      <c r="AO83" s="34" t="s">
        <v>14</v>
      </c>
      <c r="AP83" s="34" t="s">
        <v>14</v>
      </c>
      <c r="AQ83" s="34" t="s">
        <v>14</v>
      </c>
      <c r="AR83" s="34" t="s">
        <v>14</v>
      </c>
      <c r="AS83" s="34" t="s">
        <v>14</v>
      </c>
      <c r="AT83" s="34" t="s">
        <v>14</v>
      </c>
      <c r="AU83" s="34" t="s">
        <v>14</v>
      </c>
      <c r="AV83" s="20">
        <f t="shared" si="63"/>
        <v>37479.507346328908</v>
      </c>
      <c r="AW83" s="20">
        <f t="shared" si="64"/>
        <v>66140.307081756895</v>
      </c>
    </row>
    <row r="84" spans="1:49" ht="38.15" customHeight="1" x14ac:dyDescent="0.35">
      <c r="A84" s="36" t="s">
        <v>157</v>
      </c>
      <c r="B84" s="37">
        <v>641</v>
      </c>
      <c r="C84" s="38" t="s">
        <v>65</v>
      </c>
      <c r="D84" s="20">
        <v>44026.57</v>
      </c>
      <c r="E84" s="20">
        <v>44026.57</v>
      </c>
      <c r="F84" s="35" t="s">
        <v>42</v>
      </c>
      <c r="G84" s="20">
        <v>27997.967173273199</v>
      </c>
      <c r="H84" s="20">
        <f t="shared" si="58"/>
        <v>27997.967173273199</v>
      </c>
      <c r="I84" s="20">
        <f t="shared" si="41"/>
        <v>27997.967173273199</v>
      </c>
      <c r="J84" s="20">
        <f t="shared" si="42"/>
        <v>27997.967173273199</v>
      </c>
      <c r="K84" s="20">
        <f t="shared" si="43"/>
        <v>27997.967173273199</v>
      </c>
      <c r="L84" s="20">
        <f t="shared" si="44"/>
        <v>27997.967173273199</v>
      </c>
      <c r="M84" s="39">
        <f t="shared" si="45"/>
        <v>27997.967173273199</v>
      </c>
      <c r="N84" s="20">
        <f t="shared" si="46"/>
        <v>27997.967173273199</v>
      </c>
      <c r="O84" s="20">
        <f t="shared" si="47"/>
        <v>27997.967173273199</v>
      </c>
      <c r="P84" s="20">
        <f t="shared" si="48"/>
        <v>27997.967173273199</v>
      </c>
      <c r="Q84" s="20">
        <f t="shared" si="49"/>
        <v>27997.967173273199</v>
      </c>
      <c r="R84" s="40">
        <f t="shared" si="50"/>
        <v>27997.967173273199</v>
      </c>
      <c r="S84" s="20">
        <f t="shared" si="51"/>
        <v>27997.967173273199</v>
      </c>
      <c r="T84" s="20">
        <f t="shared" si="52"/>
        <v>27997.967173273199</v>
      </c>
      <c r="U84" s="20">
        <f t="shared" si="53"/>
        <v>25198.170455945878</v>
      </c>
      <c r="V84" s="20">
        <f t="shared" si="54"/>
        <v>41996.9507599098</v>
      </c>
      <c r="W84" s="20">
        <f t="shared" si="55"/>
        <v>32197.662249264176</v>
      </c>
      <c r="X84" s="20">
        <f t="shared" si="56"/>
        <v>41996.9507599098</v>
      </c>
      <c r="Y84" s="20">
        <f t="shared" si="57"/>
        <v>32197.662249264176</v>
      </c>
      <c r="Z84" s="20">
        <f t="shared" si="59"/>
        <v>37422.584499999997</v>
      </c>
      <c r="AA84" s="35">
        <f t="shared" si="60"/>
        <v>38743.381600000001</v>
      </c>
      <c r="AB84" s="35">
        <f t="shared" si="61"/>
        <v>33019.927499999998</v>
      </c>
      <c r="AC84" s="35">
        <f t="shared" si="62"/>
        <v>26415.941999999999</v>
      </c>
      <c r="AD84" s="34" t="s">
        <v>14</v>
      </c>
      <c r="AE84" s="34" t="s">
        <v>14</v>
      </c>
      <c r="AF84" s="34" t="s">
        <v>14</v>
      </c>
      <c r="AG84" s="34" t="s">
        <v>14</v>
      </c>
      <c r="AH84" s="34" t="s">
        <v>14</v>
      </c>
      <c r="AI84" s="34" t="s">
        <v>14</v>
      </c>
      <c r="AJ84" s="34" t="s">
        <v>14</v>
      </c>
      <c r="AK84" s="34" t="s">
        <v>14</v>
      </c>
      <c r="AL84" s="34" t="s">
        <v>14</v>
      </c>
      <c r="AM84" s="34" t="s">
        <v>14</v>
      </c>
      <c r="AN84" s="34" t="s">
        <v>14</v>
      </c>
      <c r="AO84" s="34" t="s">
        <v>14</v>
      </c>
      <c r="AP84" s="34" t="s">
        <v>14</v>
      </c>
      <c r="AQ84" s="34" t="s">
        <v>14</v>
      </c>
      <c r="AR84" s="34" t="s">
        <v>14</v>
      </c>
      <c r="AS84" s="34" t="s">
        <v>14</v>
      </c>
      <c r="AT84" s="34" t="s">
        <v>14</v>
      </c>
      <c r="AU84" s="34" t="s">
        <v>14</v>
      </c>
      <c r="AV84" s="20">
        <f t="shared" si="63"/>
        <v>23798.272097282217</v>
      </c>
      <c r="AW84" s="20">
        <f t="shared" si="64"/>
        <v>41996.9507599098</v>
      </c>
    </row>
    <row r="85" spans="1:49" ht="38.15" customHeight="1" x14ac:dyDescent="0.35">
      <c r="A85" s="36" t="s">
        <v>158</v>
      </c>
      <c r="B85" s="37">
        <v>673</v>
      </c>
      <c r="C85" s="38" t="s">
        <v>65</v>
      </c>
      <c r="D85" s="20">
        <v>158718.20600000001</v>
      </c>
      <c r="E85" s="20">
        <v>158718.20600000001</v>
      </c>
      <c r="F85" s="35" t="s">
        <v>42</v>
      </c>
      <c r="G85" s="20">
        <v>73831.973627836167</v>
      </c>
      <c r="H85" s="20">
        <f t="shared" si="58"/>
        <v>73831.973627836167</v>
      </c>
      <c r="I85" s="20">
        <f t="shared" si="41"/>
        <v>73831.973627836167</v>
      </c>
      <c r="J85" s="20">
        <f t="shared" si="42"/>
        <v>73831.973627836167</v>
      </c>
      <c r="K85" s="20">
        <f t="shared" si="43"/>
        <v>73831.973627836167</v>
      </c>
      <c r="L85" s="20">
        <f t="shared" si="44"/>
        <v>73831.973627836167</v>
      </c>
      <c r="M85" s="39">
        <f t="shared" si="45"/>
        <v>73831.973627836167</v>
      </c>
      <c r="N85" s="20">
        <f t="shared" si="46"/>
        <v>73831.973627836167</v>
      </c>
      <c r="O85" s="20">
        <f t="shared" si="47"/>
        <v>73831.973627836167</v>
      </c>
      <c r="P85" s="20">
        <f t="shared" si="48"/>
        <v>73831.973627836167</v>
      </c>
      <c r="Q85" s="20">
        <f t="shared" si="49"/>
        <v>73831.973627836167</v>
      </c>
      <c r="R85" s="40">
        <f t="shared" si="50"/>
        <v>73831.973627836167</v>
      </c>
      <c r="S85" s="20">
        <f t="shared" si="51"/>
        <v>73831.973627836167</v>
      </c>
      <c r="T85" s="20">
        <f t="shared" si="52"/>
        <v>73831.973627836167</v>
      </c>
      <c r="U85" s="20">
        <f t="shared" si="53"/>
        <v>66448.776265052555</v>
      </c>
      <c r="V85" s="20">
        <f t="shared" si="54"/>
        <v>110747.96044175426</v>
      </c>
      <c r="W85" s="20">
        <f t="shared" si="55"/>
        <v>84906.769672011578</v>
      </c>
      <c r="X85" s="20">
        <f t="shared" si="56"/>
        <v>110747.96044175426</v>
      </c>
      <c r="Y85" s="20">
        <f t="shared" si="57"/>
        <v>84906.769672011578</v>
      </c>
      <c r="Z85" s="20">
        <f t="shared" si="59"/>
        <v>134910.47510000001</v>
      </c>
      <c r="AA85" s="35">
        <f t="shared" si="60"/>
        <v>139672.02128000002</v>
      </c>
      <c r="AB85" s="35">
        <f t="shared" si="61"/>
        <v>119038.6545</v>
      </c>
      <c r="AC85" s="35">
        <f t="shared" si="62"/>
        <v>95230.923599999995</v>
      </c>
      <c r="AD85" s="34" t="s">
        <v>14</v>
      </c>
      <c r="AE85" s="34" t="s">
        <v>14</v>
      </c>
      <c r="AF85" s="34" t="s">
        <v>14</v>
      </c>
      <c r="AG85" s="34" t="s">
        <v>14</v>
      </c>
      <c r="AH85" s="34" t="s">
        <v>14</v>
      </c>
      <c r="AI85" s="34" t="s">
        <v>14</v>
      </c>
      <c r="AJ85" s="34" t="s">
        <v>14</v>
      </c>
      <c r="AK85" s="34" t="s">
        <v>14</v>
      </c>
      <c r="AL85" s="34" t="s">
        <v>14</v>
      </c>
      <c r="AM85" s="34" t="s">
        <v>14</v>
      </c>
      <c r="AN85" s="34" t="s">
        <v>14</v>
      </c>
      <c r="AO85" s="34" t="s">
        <v>14</v>
      </c>
      <c r="AP85" s="34" t="s">
        <v>14</v>
      </c>
      <c r="AQ85" s="34" t="s">
        <v>14</v>
      </c>
      <c r="AR85" s="34" t="s">
        <v>14</v>
      </c>
      <c r="AS85" s="34" t="s">
        <v>14</v>
      </c>
      <c r="AT85" s="34" t="s">
        <v>14</v>
      </c>
      <c r="AU85" s="34" t="s">
        <v>14</v>
      </c>
      <c r="AV85" s="20">
        <f t="shared" si="63"/>
        <v>62757.177583660741</v>
      </c>
      <c r="AW85" s="20">
        <f t="shared" si="64"/>
        <v>110747.96044175426</v>
      </c>
    </row>
    <row r="86" spans="1:49" ht="38.15" customHeight="1" x14ac:dyDescent="0.35">
      <c r="A86" s="36" t="s">
        <v>159</v>
      </c>
      <c r="B86" s="37">
        <v>682</v>
      </c>
      <c r="C86" s="38" t="s">
        <v>65</v>
      </c>
      <c r="D86" s="20">
        <v>66920.497499999998</v>
      </c>
      <c r="E86" s="20">
        <v>66920.497499999998</v>
      </c>
      <c r="F86" s="35" t="s">
        <v>42</v>
      </c>
      <c r="G86" s="20">
        <v>43240.859011248336</v>
      </c>
      <c r="H86" s="20">
        <f t="shared" si="58"/>
        <v>43240.859011248336</v>
      </c>
      <c r="I86" s="20">
        <f t="shared" si="41"/>
        <v>43240.859011248336</v>
      </c>
      <c r="J86" s="20">
        <f t="shared" si="42"/>
        <v>43240.859011248336</v>
      </c>
      <c r="K86" s="20">
        <f t="shared" si="43"/>
        <v>43240.859011248336</v>
      </c>
      <c r="L86" s="20">
        <f t="shared" si="44"/>
        <v>43240.859011248336</v>
      </c>
      <c r="M86" s="39">
        <f t="shared" si="45"/>
        <v>43240.859011248336</v>
      </c>
      <c r="N86" s="20">
        <f t="shared" si="46"/>
        <v>43240.859011248336</v>
      </c>
      <c r="O86" s="20">
        <f t="shared" si="47"/>
        <v>43240.859011248336</v>
      </c>
      <c r="P86" s="20">
        <f t="shared" si="48"/>
        <v>43240.859011248336</v>
      </c>
      <c r="Q86" s="20">
        <f t="shared" si="49"/>
        <v>43240.859011248336</v>
      </c>
      <c r="R86" s="40">
        <f t="shared" si="50"/>
        <v>43240.859011248336</v>
      </c>
      <c r="S86" s="20">
        <f t="shared" si="51"/>
        <v>43240.859011248336</v>
      </c>
      <c r="T86" s="20">
        <f t="shared" si="52"/>
        <v>43240.859011248336</v>
      </c>
      <c r="U86" s="20">
        <f t="shared" si="53"/>
        <v>38916.773110123504</v>
      </c>
      <c r="V86" s="20">
        <f t="shared" si="54"/>
        <v>64861.288516872504</v>
      </c>
      <c r="W86" s="20">
        <f t="shared" si="55"/>
        <v>49726.987862935581</v>
      </c>
      <c r="X86" s="20">
        <f t="shared" si="56"/>
        <v>64861.288516872504</v>
      </c>
      <c r="Y86" s="20">
        <f t="shared" si="57"/>
        <v>49726.987862935581</v>
      </c>
      <c r="Z86" s="20">
        <f t="shared" si="59"/>
        <v>56882.422874999997</v>
      </c>
      <c r="AA86" s="35">
        <f t="shared" si="60"/>
        <v>58890.037799999998</v>
      </c>
      <c r="AB86" s="35">
        <f t="shared" si="61"/>
        <v>50190.373124999998</v>
      </c>
      <c r="AC86" s="35">
        <f t="shared" si="62"/>
        <v>40152.298499999997</v>
      </c>
      <c r="AD86" s="34" t="s">
        <v>14</v>
      </c>
      <c r="AE86" s="34" t="s">
        <v>14</v>
      </c>
      <c r="AF86" s="34" t="s">
        <v>14</v>
      </c>
      <c r="AG86" s="34" t="s">
        <v>14</v>
      </c>
      <c r="AH86" s="34" t="s">
        <v>14</v>
      </c>
      <c r="AI86" s="34" t="s">
        <v>14</v>
      </c>
      <c r="AJ86" s="34" t="s">
        <v>14</v>
      </c>
      <c r="AK86" s="34" t="s">
        <v>14</v>
      </c>
      <c r="AL86" s="34" t="s">
        <v>14</v>
      </c>
      <c r="AM86" s="34" t="s">
        <v>14</v>
      </c>
      <c r="AN86" s="34" t="s">
        <v>14</v>
      </c>
      <c r="AO86" s="34" t="s">
        <v>14</v>
      </c>
      <c r="AP86" s="34" t="s">
        <v>14</v>
      </c>
      <c r="AQ86" s="34" t="s">
        <v>14</v>
      </c>
      <c r="AR86" s="34" t="s">
        <v>14</v>
      </c>
      <c r="AS86" s="34" t="s">
        <v>14</v>
      </c>
      <c r="AT86" s="34" t="s">
        <v>14</v>
      </c>
      <c r="AU86" s="34" t="s">
        <v>14</v>
      </c>
      <c r="AV86" s="20">
        <f t="shared" si="63"/>
        <v>36754.730159561084</v>
      </c>
      <c r="AW86" s="20">
        <f t="shared" si="64"/>
        <v>64861.288516872504</v>
      </c>
    </row>
    <row r="87" spans="1:49" ht="38.15" customHeight="1" x14ac:dyDescent="0.35">
      <c r="A87" s="36" t="s">
        <v>160</v>
      </c>
      <c r="B87" s="37">
        <v>683</v>
      </c>
      <c r="C87" s="38" t="s">
        <v>65</v>
      </c>
      <c r="D87" s="20">
        <v>8836.5550000000003</v>
      </c>
      <c r="E87" s="20">
        <v>8836.5550000000003</v>
      </c>
      <c r="F87" s="35" t="s">
        <v>42</v>
      </c>
      <c r="G87" s="20">
        <v>28334.02303149772</v>
      </c>
      <c r="H87" s="20">
        <f t="shared" si="58"/>
        <v>28334.02303149772</v>
      </c>
      <c r="I87" s="20">
        <f t="shared" si="41"/>
        <v>28334.02303149772</v>
      </c>
      <c r="J87" s="20">
        <f t="shared" si="42"/>
        <v>28334.02303149772</v>
      </c>
      <c r="K87" s="20">
        <f t="shared" si="43"/>
        <v>28334.02303149772</v>
      </c>
      <c r="L87" s="20">
        <f t="shared" si="44"/>
        <v>28334.02303149772</v>
      </c>
      <c r="M87" s="39">
        <f t="shared" si="45"/>
        <v>28334.02303149772</v>
      </c>
      <c r="N87" s="20">
        <f t="shared" si="46"/>
        <v>28334.02303149772</v>
      </c>
      <c r="O87" s="20">
        <f t="shared" si="47"/>
        <v>28334.02303149772</v>
      </c>
      <c r="P87" s="20">
        <f t="shared" si="48"/>
        <v>28334.02303149772</v>
      </c>
      <c r="Q87" s="20">
        <f t="shared" si="49"/>
        <v>28334.02303149772</v>
      </c>
      <c r="R87" s="40">
        <f t="shared" si="50"/>
        <v>28334.02303149772</v>
      </c>
      <c r="S87" s="20">
        <f t="shared" si="51"/>
        <v>28334.02303149772</v>
      </c>
      <c r="T87" s="20">
        <f t="shared" si="52"/>
        <v>28334.02303149772</v>
      </c>
      <c r="U87" s="20">
        <f t="shared" si="53"/>
        <v>25500.620728347949</v>
      </c>
      <c r="V87" s="20">
        <f t="shared" si="54"/>
        <v>42501.034547246578</v>
      </c>
      <c r="W87" s="20">
        <f t="shared" si="55"/>
        <v>32584.126486222376</v>
      </c>
      <c r="X87" s="20">
        <f t="shared" si="56"/>
        <v>42501.034547246578</v>
      </c>
      <c r="Y87" s="20">
        <f t="shared" si="57"/>
        <v>32584.126486222376</v>
      </c>
      <c r="Z87" s="20">
        <f t="shared" si="59"/>
        <v>7511.0717500000001</v>
      </c>
      <c r="AA87" s="35">
        <f t="shared" si="60"/>
        <v>7776.1684000000005</v>
      </c>
      <c r="AB87" s="35">
        <f t="shared" si="61"/>
        <v>6627.4162500000002</v>
      </c>
      <c r="AC87" s="35">
        <f t="shared" si="62"/>
        <v>5301.933</v>
      </c>
      <c r="AD87" s="34" t="s">
        <v>14</v>
      </c>
      <c r="AE87" s="34" t="s">
        <v>14</v>
      </c>
      <c r="AF87" s="34" t="s">
        <v>14</v>
      </c>
      <c r="AG87" s="34" t="s">
        <v>14</v>
      </c>
      <c r="AH87" s="34" t="s">
        <v>14</v>
      </c>
      <c r="AI87" s="34" t="s">
        <v>14</v>
      </c>
      <c r="AJ87" s="34" t="s">
        <v>14</v>
      </c>
      <c r="AK87" s="34" t="s">
        <v>14</v>
      </c>
      <c r="AL87" s="34" t="s">
        <v>14</v>
      </c>
      <c r="AM87" s="34" t="s">
        <v>14</v>
      </c>
      <c r="AN87" s="34" t="s">
        <v>14</v>
      </c>
      <c r="AO87" s="34" t="s">
        <v>14</v>
      </c>
      <c r="AP87" s="34" t="s">
        <v>14</v>
      </c>
      <c r="AQ87" s="34" t="s">
        <v>14</v>
      </c>
      <c r="AR87" s="34" t="s">
        <v>14</v>
      </c>
      <c r="AS87" s="34" t="s">
        <v>14</v>
      </c>
      <c r="AT87" s="34" t="s">
        <v>14</v>
      </c>
      <c r="AU87" s="34" t="s">
        <v>14</v>
      </c>
      <c r="AV87" s="20">
        <f t="shared" si="63"/>
        <v>24083.91957677306</v>
      </c>
      <c r="AW87" s="20">
        <f t="shared" si="64"/>
        <v>42501.034547246578</v>
      </c>
    </row>
    <row r="88" spans="1:49" ht="38.15" customHeight="1" x14ac:dyDescent="0.35">
      <c r="A88" s="36" t="s">
        <v>161</v>
      </c>
      <c r="B88" s="37">
        <v>698</v>
      </c>
      <c r="C88" s="38" t="s">
        <v>65</v>
      </c>
      <c r="D88" s="20">
        <v>57906.41</v>
      </c>
      <c r="E88" s="20">
        <v>57906.41</v>
      </c>
      <c r="F88" s="35" t="s">
        <v>42</v>
      </c>
      <c r="G88" s="20">
        <v>41194.429307433318</v>
      </c>
      <c r="H88" s="20">
        <f t="shared" si="58"/>
        <v>41194.429307433318</v>
      </c>
      <c r="I88" s="20">
        <f t="shared" si="41"/>
        <v>41194.429307433318</v>
      </c>
      <c r="J88" s="20">
        <f t="shared" si="42"/>
        <v>41194.429307433318</v>
      </c>
      <c r="K88" s="20">
        <f t="shared" si="43"/>
        <v>41194.429307433318</v>
      </c>
      <c r="L88" s="20">
        <f t="shared" si="44"/>
        <v>41194.429307433318</v>
      </c>
      <c r="M88" s="39">
        <f t="shared" si="45"/>
        <v>41194.429307433318</v>
      </c>
      <c r="N88" s="20">
        <f t="shared" si="46"/>
        <v>41194.429307433318</v>
      </c>
      <c r="O88" s="20">
        <f t="shared" si="47"/>
        <v>41194.429307433318</v>
      </c>
      <c r="P88" s="20">
        <f t="shared" si="48"/>
        <v>41194.429307433318</v>
      </c>
      <c r="Q88" s="20">
        <f t="shared" si="49"/>
        <v>41194.429307433318</v>
      </c>
      <c r="R88" s="40">
        <f t="shared" si="50"/>
        <v>41194.429307433318</v>
      </c>
      <c r="S88" s="20">
        <f t="shared" si="51"/>
        <v>41194.429307433318</v>
      </c>
      <c r="T88" s="20">
        <f t="shared" si="52"/>
        <v>41194.429307433318</v>
      </c>
      <c r="U88" s="20">
        <f t="shared" si="53"/>
        <v>37074.986376689987</v>
      </c>
      <c r="V88" s="20">
        <f t="shared" si="54"/>
        <v>61791.643961149981</v>
      </c>
      <c r="W88" s="20">
        <f t="shared" si="55"/>
        <v>47373.593703548315</v>
      </c>
      <c r="X88" s="20">
        <f t="shared" si="56"/>
        <v>61791.643961149981</v>
      </c>
      <c r="Y88" s="20">
        <f t="shared" si="57"/>
        <v>47373.593703548315</v>
      </c>
      <c r="Z88" s="20">
        <f t="shared" si="59"/>
        <v>49220.448499999999</v>
      </c>
      <c r="AA88" s="35">
        <f t="shared" si="60"/>
        <v>50957.640800000001</v>
      </c>
      <c r="AB88" s="35">
        <f t="shared" si="61"/>
        <v>43429.807500000003</v>
      </c>
      <c r="AC88" s="35">
        <f t="shared" si="62"/>
        <v>34743.845999999998</v>
      </c>
      <c r="AD88" s="34" t="s">
        <v>14</v>
      </c>
      <c r="AE88" s="34" t="s">
        <v>14</v>
      </c>
      <c r="AF88" s="34" t="s">
        <v>14</v>
      </c>
      <c r="AG88" s="34" t="s">
        <v>14</v>
      </c>
      <c r="AH88" s="34" t="s">
        <v>14</v>
      </c>
      <c r="AI88" s="34" t="s">
        <v>14</v>
      </c>
      <c r="AJ88" s="34" t="s">
        <v>14</v>
      </c>
      <c r="AK88" s="34" t="s">
        <v>14</v>
      </c>
      <c r="AL88" s="34" t="s">
        <v>14</v>
      </c>
      <c r="AM88" s="34" t="s">
        <v>14</v>
      </c>
      <c r="AN88" s="34" t="s">
        <v>14</v>
      </c>
      <c r="AO88" s="34" t="s">
        <v>14</v>
      </c>
      <c r="AP88" s="34" t="s">
        <v>14</v>
      </c>
      <c r="AQ88" s="34" t="s">
        <v>14</v>
      </c>
      <c r="AR88" s="34" t="s">
        <v>14</v>
      </c>
      <c r="AS88" s="34" t="s">
        <v>14</v>
      </c>
      <c r="AT88" s="34" t="s">
        <v>14</v>
      </c>
      <c r="AU88" s="34" t="s">
        <v>14</v>
      </c>
      <c r="AV88" s="20">
        <f t="shared" si="63"/>
        <v>35015.264911318322</v>
      </c>
      <c r="AW88" s="20">
        <f t="shared" si="64"/>
        <v>61791.643961149981</v>
      </c>
    </row>
    <row r="89" spans="1:49" ht="38.15" customHeight="1" x14ac:dyDescent="0.35">
      <c r="A89" s="36" t="s">
        <v>162</v>
      </c>
      <c r="B89" s="37">
        <v>717</v>
      </c>
      <c r="C89" s="38" t="s">
        <v>65</v>
      </c>
      <c r="D89" s="20">
        <v>80597.600000000006</v>
      </c>
      <c r="E89" s="20">
        <v>80597.600000000006</v>
      </c>
      <c r="F89" s="35" t="s">
        <v>42</v>
      </c>
      <c r="G89" s="20">
        <v>47479.175432139753</v>
      </c>
      <c r="H89" s="20">
        <f t="shared" si="58"/>
        <v>47479.175432139753</v>
      </c>
      <c r="I89" s="20">
        <f t="shared" si="41"/>
        <v>47479.175432139753</v>
      </c>
      <c r="J89" s="20">
        <f t="shared" si="42"/>
        <v>47479.175432139753</v>
      </c>
      <c r="K89" s="20">
        <f t="shared" si="43"/>
        <v>47479.175432139753</v>
      </c>
      <c r="L89" s="20">
        <f t="shared" si="44"/>
        <v>47479.175432139753</v>
      </c>
      <c r="M89" s="39">
        <f t="shared" si="45"/>
        <v>47479.175432139753</v>
      </c>
      <c r="N89" s="20">
        <f t="shared" si="46"/>
        <v>47479.175432139753</v>
      </c>
      <c r="O89" s="20">
        <f t="shared" si="47"/>
        <v>47479.175432139753</v>
      </c>
      <c r="P89" s="20">
        <f t="shared" si="48"/>
        <v>47479.175432139753</v>
      </c>
      <c r="Q89" s="20">
        <f t="shared" si="49"/>
        <v>47479.175432139753</v>
      </c>
      <c r="R89" s="40">
        <f t="shared" si="50"/>
        <v>47479.175432139753</v>
      </c>
      <c r="S89" s="20">
        <f t="shared" si="51"/>
        <v>47479.175432139753</v>
      </c>
      <c r="T89" s="20">
        <f t="shared" si="52"/>
        <v>47479.175432139753</v>
      </c>
      <c r="U89" s="20">
        <f t="shared" si="53"/>
        <v>42731.257888925778</v>
      </c>
      <c r="V89" s="20">
        <f t="shared" si="54"/>
        <v>71218.763148209633</v>
      </c>
      <c r="W89" s="20">
        <f t="shared" si="55"/>
        <v>54601.051746960715</v>
      </c>
      <c r="X89" s="20">
        <f t="shared" si="56"/>
        <v>71218.763148209633</v>
      </c>
      <c r="Y89" s="20">
        <f t="shared" si="57"/>
        <v>54601.051746960715</v>
      </c>
      <c r="Z89" s="20">
        <f t="shared" si="59"/>
        <v>68507.960000000006</v>
      </c>
      <c r="AA89" s="35">
        <f t="shared" si="60"/>
        <v>70925.888000000006</v>
      </c>
      <c r="AB89" s="35">
        <f t="shared" si="61"/>
        <v>60448.200000000004</v>
      </c>
      <c r="AC89" s="35">
        <f t="shared" si="62"/>
        <v>48358.560000000005</v>
      </c>
      <c r="AD89" s="34" t="s">
        <v>14</v>
      </c>
      <c r="AE89" s="34" t="s">
        <v>14</v>
      </c>
      <c r="AF89" s="34" t="s">
        <v>14</v>
      </c>
      <c r="AG89" s="34" t="s">
        <v>14</v>
      </c>
      <c r="AH89" s="34" t="s">
        <v>14</v>
      </c>
      <c r="AI89" s="34" t="s">
        <v>14</v>
      </c>
      <c r="AJ89" s="34" t="s">
        <v>14</v>
      </c>
      <c r="AK89" s="34" t="s">
        <v>14</v>
      </c>
      <c r="AL89" s="34" t="s">
        <v>14</v>
      </c>
      <c r="AM89" s="34" t="s">
        <v>14</v>
      </c>
      <c r="AN89" s="34" t="s">
        <v>14</v>
      </c>
      <c r="AO89" s="34" t="s">
        <v>14</v>
      </c>
      <c r="AP89" s="34" t="s">
        <v>14</v>
      </c>
      <c r="AQ89" s="34" t="s">
        <v>14</v>
      </c>
      <c r="AR89" s="34" t="s">
        <v>14</v>
      </c>
      <c r="AS89" s="34" t="s">
        <v>14</v>
      </c>
      <c r="AT89" s="34" t="s">
        <v>14</v>
      </c>
      <c r="AU89" s="34" t="s">
        <v>14</v>
      </c>
      <c r="AV89" s="20">
        <f t="shared" si="63"/>
        <v>40357.299117318791</v>
      </c>
      <c r="AW89" s="20">
        <f t="shared" si="64"/>
        <v>71218.763148209633</v>
      </c>
    </row>
    <row r="90" spans="1:49" ht="38.15" customHeight="1" x14ac:dyDescent="0.35">
      <c r="A90" s="36" t="s">
        <v>163</v>
      </c>
      <c r="B90" s="37">
        <v>727</v>
      </c>
      <c r="C90" s="38" t="s">
        <v>65</v>
      </c>
      <c r="D90" s="20">
        <v>49379.925000000003</v>
      </c>
      <c r="E90" s="20">
        <v>49379.925000000003</v>
      </c>
      <c r="F90" s="35" t="s">
        <v>42</v>
      </c>
      <c r="G90" s="20">
        <v>43451.520892523411</v>
      </c>
      <c r="H90" s="20">
        <f t="shared" si="58"/>
        <v>43451.520892523411</v>
      </c>
      <c r="I90" s="20">
        <f t="shared" si="41"/>
        <v>43451.520892523411</v>
      </c>
      <c r="J90" s="20">
        <f t="shared" si="42"/>
        <v>43451.520892523411</v>
      </c>
      <c r="K90" s="20">
        <f t="shared" si="43"/>
        <v>43451.520892523411</v>
      </c>
      <c r="L90" s="20">
        <f t="shared" si="44"/>
        <v>43451.520892523411</v>
      </c>
      <c r="M90" s="39">
        <f t="shared" si="45"/>
        <v>43451.520892523411</v>
      </c>
      <c r="N90" s="20">
        <f t="shared" si="46"/>
        <v>43451.520892523411</v>
      </c>
      <c r="O90" s="20">
        <f t="shared" si="47"/>
        <v>43451.520892523411</v>
      </c>
      <c r="P90" s="20">
        <f t="shared" si="48"/>
        <v>43451.520892523411</v>
      </c>
      <c r="Q90" s="20">
        <f t="shared" si="49"/>
        <v>43451.520892523411</v>
      </c>
      <c r="R90" s="40">
        <f t="shared" si="50"/>
        <v>43451.520892523411</v>
      </c>
      <c r="S90" s="20">
        <f t="shared" si="51"/>
        <v>43451.520892523411</v>
      </c>
      <c r="T90" s="20">
        <f t="shared" si="52"/>
        <v>43451.520892523411</v>
      </c>
      <c r="U90" s="20">
        <f t="shared" si="53"/>
        <v>39106.368803271071</v>
      </c>
      <c r="V90" s="20">
        <f t="shared" si="54"/>
        <v>65177.28133878512</v>
      </c>
      <c r="W90" s="20">
        <f t="shared" si="55"/>
        <v>49969.249026401922</v>
      </c>
      <c r="X90" s="20">
        <f t="shared" si="56"/>
        <v>65177.28133878512</v>
      </c>
      <c r="Y90" s="20">
        <f t="shared" si="57"/>
        <v>49969.249026401922</v>
      </c>
      <c r="Z90" s="20">
        <f t="shared" si="59"/>
        <v>41972.936249999999</v>
      </c>
      <c r="AA90" s="35">
        <f t="shared" si="60"/>
        <v>43454.334000000003</v>
      </c>
      <c r="AB90" s="35">
        <f t="shared" si="61"/>
        <v>37034.943750000006</v>
      </c>
      <c r="AC90" s="35">
        <f t="shared" si="62"/>
        <v>29627.955000000002</v>
      </c>
      <c r="AD90" s="34" t="s">
        <v>14</v>
      </c>
      <c r="AE90" s="34" t="s">
        <v>14</v>
      </c>
      <c r="AF90" s="34" t="s">
        <v>14</v>
      </c>
      <c r="AG90" s="34" t="s">
        <v>14</v>
      </c>
      <c r="AH90" s="34" t="s">
        <v>14</v>
      </c>
      <c r="AI90" s="34" t="s">
        <v>14</v>
      </c>
      <c r="AJ90" s="34" t="s">
        <v>14</v>
      </c>
      <c r="AK90" s="34" t="s">
        <v>14</v>
      </c>
      <c r="AL90" s="34" t="s">
        <v>14</v>
      </c>
      <c r="AM90" s="34" t="s">
        <v>14</v>
      </c>
      <c r="AN90" s="34" t="s">
        <v>14</v>
      </c>
      <c r="AO90" s="34" t="s">
        <v>14</v>
      </c>
      <c r="AP90" s="34" t="s">
        <v>14</v>
      </c>
      <c r="AQ90" s="34" t="s">
        <v>14</v>
      </c>
      <c r="AR90" s="34" t="s">
        <v>14</v>
      </c>
      <c r="AS90" s="34" t="s">
        <v>14</v>
      </c>
      <c r="AT90" s="34" t="s">
        <v>14</v>
      </c>
      <c r="AU90" s="34" t="s">
        <v>14</v>
      </c>
      <c r="AV90" s="20">
        <f t="shared" si="63"/>
        <v>36933.7927586449</v>
      </c>
      <c r="AW90" s="20">
        <f t="shared" si="64"/>
        <v>65177.28133878512</v>
      </c>
    </row>
    <row r="91" spans="1:49" ht="38.15" customHeight="1" x14ac:dyDescent="0.35">
      <c r="A91" s="36" t="s">
        <v>164</v>
      </c>
      <c r="B91" s="37">
        <v>729</v>
      </c>
      <c r="C91" s="38" t="s">
        <v>65</v>
      </c>
      <c r="D91" s="20">
        <v>60932.81</v>
      </c>
      <c r="E91" s="20">
        <v>60932.81</v>
      </c>
      <c r="F91" s="35" t="s">
        <v>42</v>
      </c>
      <c r="G91" s="20">
        <v>30450.673362404439</v>
      </c>
      <c r="H91" s="20">
        <f t="shared" si="58"/>
        <v>30450.673362404439</v>
      </c>
      <c r="I91" s="20">
        <f t="shared" si="41"/>
        <v>30450.673362404439</v>
      </c>
      <c r="J91" s="20">
        <f t="shared" si="42"/>
        <v>30450.673362404439</v>
      </c>
      <c r="K91" s="20">
        <f t="shared" si="43"/>
        <v>30450.673362404439</v>
      </c>
      <c r="L91" s="20">
        <f t="shared" si="44"/>
        <v>30450.673362404439</v>
      </c>
      <c r="M91" s="39">
        <f t="shared" si="45"/>
        <v>30450.673362404439</v>
      </c>
      <c r="N91" s="20">
        <f t="shared" si="46"/>
        <v>30450.673362404439</v>
      </c>
      <c r="O91" s="20">
        <f t="shared" si="47"/>
        <v>30450.673362404439</v>
      </c>
      <c r="P91" s="20">
        <f t="shared" si="48"/>
        <v>30450.673362404439</v>
      </c>
      <c r="Q91" s="20">
        <f t="shared" si="49"/>
        <v>30450.673362404439</v>
      </c>
      <c r="R91" s="40">
        <f t="shared" si="50"/>
        <v>30450.673362404439</v>
      </c>
      <c r="S91" s="20">
        <f t="shared" si="51"/>
        <v>30450.673362404439</v>
      </c>
      <c r="T91" s="20">
        <f t="shared" si="52"/>
        <v>30450.673362404439</v>
      </c>
      <c r="U91" s="20">
        <f t="shared" si="53"/>
        <v>27405.606026163994</v>
      </c>
      <c r="V91" s="20">
        <f t="shared" si="54"/>
        <v>45676.010043606657</v>
      </c>
      <c r="W91" s="20">
        <f t="shared" si="55"/>
        <v>35018.274366765101</v>
      </c>
      <c r="X91" s="20">
        <f t="shared" si="56"/>
        <v>45676.010043606657</v>
      </c>
      <c r="Y91" s="20">
        <f t="shared" si="57"/>
        <v>35018.274366765101</v>
      </c>
      <c r="Z91" s="20">
        <f t="shared" si="59"/>
        <v>51792.888499999994</v>
      </c>
      <c r="AA91" s="35">
        <f t="shared" si="60"/>
        <v>53620.872799999997</v>
      </c>
      <c r="AB91" s="35">
        <f t="shared" si="61"/>
        <v>45699.607499999998</v>
      </c>
      <c r="AC91" s="35">
        <f t="shared" si="62"/>
        <v>36559.685999999994</v>
      </c>
      <c r="AD91" s="34" t="s">
        <v>14</v>
      </c>
      <c r="AE91" s="34" t="s">
        <v>14</v>
      </c>
      <c r="AF91" s="34" t="s">
        <v>14</v>
      </c>
      <c r="AG91" s="34" t="s">
        <v>14</v>
      </c>
      <c r="AH91" s="34" t="s">
        <v>14</v>
      </c>
      <c r="AI91" s="34" t="s">
        <v>14</v>
      </c>
      <c r="AJ91" s="34" t="s">
        <v>14</v>
      </c>
      <c r="AK91" s="34" t="s">
        <v>14</v>
      </c>
      <c r="AL91" s="34" t="s">
        <v>14</v>
      </c>
      <c r="AM91" s="34" t="s">
        <v>14</v>
      </c>
      <c r="AN91" s="34" t="s">
        <v>14</v>
      </c>
      <c r="AO91" s="34" t="s">
        <v>14</v>
      </c>
      <c r="AP91" s="34" t="s">
        <v>14</v>
      </c>
      <c r="AQ91" s="34" t="s">
        <v>14</v>
      </c>
      <c r="AR91" s="34" t="s">
        <v>14</v>
      </c>
      <c r="AS91" s="34" t="s">
        <v>14</v>
      </c>
      <c r="AT91" s="34" t="s">
        <v>14</v>
      </c>
      <c r="AU91" s="34" t="s">
        <v>14</v>
      </c>
      <c r="AV91" s="20">
        <f t="shared" si="63"/>
        <v>25883.072358043773</v>
      </c>
      <c r="AW91" s="20">
        <f t="shared" si="64"/>
        <v>45676.010043606657</v>
      </c>
    </row>
    <row r="92" spans="1:49" ht="38.15" customHeight="1" x14ac:dyDescent="0.35">
      <c r="A92" s="36" t="s">
        <v>165</v>
      </c>
      <c r="B92" s="37">
        <v>757</v>
      </c>
      <c r="C92" s="38" t="s">
        <v>65</v>
      </c>
      <c r="D92" s="20">
        <v>23901.14</v>
      </c>
      <c r="E92" s="20">
        <v>23901.14</v>
      </c>
      <c r="F92" s="35" t="s">
        <v>42</v>
      </c>
      <c r="G92" s="20">
        <v>44274.105381311812</v>
      </c>
      <c r="H92" s="20">
        <f t="shared" si="58"/>
        <v>44274.105381311812</v>
      </c>
      <c r="I92" s="20">
        <f t="shared" si="41"/>
        <v>44274.105381311812</v>
      </c>
      <c r="J92" s="20">
        <f t="shared" si="42"/>
        <v>44274.105381311812</v>
      </c>
      <c r="K92" s="20">
        <f t="shared" si="43"/>
        <v>44274.105381311812</v>
      </c>
      <c r="L92" s="20">
        <f t="shared" si="44"/>
        <v>44274.105381311812</v>
      </c>
      <c r="M92" s="39">
        <f t="shared" si="45"/>
        <v>44274.105381311812</v>
      </c>
      <c r="N92" s="20">
        <f t="shared" si="46"/>
        <v>44274.105381311812</v>
      </c>
      <c r="O92" s="20">
        <f t="shared" si="47"/>
        <v>44274.105381311812</v>
      </c>
      <c r="P92" s="20">
        <f t="shared" si="48"/>
        <v>44274.105381311812</v>
      </c>
      <c r="Q92" s="20">
        <f t="shared" si="49"/>
        <v>44274.105381311812</v>
      </c>
      <c r="R92" s="40">
        <f t="shared" si="50"/>
        <v>44274.105381311812</v>
      </c>
      <c r="S92" s="20">
        <f t="shared" si="51"/>
        <v>44274.105381311812</v>
      </c>
      <c r="T92" s="20">
        <f t="shared" si="52"/>
        <v>44274.105381311812</v>
      </c>
      <c r="U92" s="20">
        <f t="shared" si="53"/>
        <v>39846.69484318063</v>
      </c>
      <c r="V92" s="20">
        <f t="shared" si="54"/>
        <v>66411.158071967715</v>
      </c>
      <c r="W92" s="20">
        <f t="shared" si="55"/>
        <v>50915.221188508578</v>
      </c>
      <c r="X92" s="20">
        <f t="shared" si="56"/>
        <v>66411.158071967715</v>
      </c>
      <c r="Y92" s="20">
        <f t="shared" si="57"/>
        <v>50915.221188508578</v>
      </c>
      <c r="Z92" s="20">
        <f t="shared" si="59"/>
        <v>20315.968999999997</v>
      </c>
      <c r="AA92" s="35">
        <f t="shared" si="60"/>
        <v>21033.003199999999</v>
      </c>
      <c r="AB92" s="35">
        <f t="shared" si="61"/>
        <v>17925.855</v>
      </c>
      <c r="AC92" s="35">
        <f t="shared" si="62"/>
        <v>14340.683999999999</v>
      </c>
      <c r="AD92" s="34" t="s">
        <v>14</v>
      </c>
      <c r="AE92" s="34" t="s">
        <v>14</v>
      </c>
      <c r="AF92" s="34" t="s">
        <v>14</v>
      </c>
      <c r="AG92" s="34" t="s">
        <v>14</v>
      </c>
      <c r="AH92" s="34" t="s">
        <v>14</v>
      </c>
      <c r="AI92" s="34" t="s">
        <v>14</v>
      </c>
      <c r="AJ92" s="34" t="s">
        <v>14</v>
      </c>
      <c r="AK92" s="34" t="s">
        <v>14</v>
      </c>
      <c r="AL92" s="34" t="s">
        <v>14</v>
      </c>
      <c r="AM92" s="34" t="s">
        <v>14</v>
      </c>
      <c r="AN92" s="34" t="s">
        <v>14</v>
      </c>
      <c r="AO92" s="34" t="s">
        <v>14</v>
      </c>
      <c r="AP92" s="34" t="s">
        <v>14</v>
      </c>
      <c r="AQ92" s="34" t="s">
        <v>14</v>
      </c>
      <c r="AR92" s="34" t="s">
        <v>14</v>
      </c>
      <c r="AS92" s="34" t="s">
        <v>14</v>
      </c>
      <c r="AT92" s="34" t="s">
        <v>14</v>
      </c>
      <c r="AU92" s="34" t="s">
        <v>14</v>
      </c>
      <c r="AV92" s="20">
        <f t="shared" si="63"/>
        <v>37632.989574115039</v>
      </c>
      <c r="AW92" s="20">
        <f t="shared" si="64"/>
        <v>66411.158071967715</v>
      </c>
    </row>
    <row r="93" spans="1:49" ht="38.15" customHeight="1" x14ac:dyDescent="0.35">
      <c r="A93" s="36" t="s">
        <v>166</v>
      </c>
      <c r="B93" s="37">
        <v>813</v>
      </c>
      <c r="C93" s="38" t="s">
        <v>65</v>
      </c>
      <c r="D93" s="20">
        <v>71513.820000000007</v>
      </c>
      <c r="E93" s="20">
        <v>71513.820000000007</v>
      </c>
      <c r="F93" s="35" t="s">
        <v>42</v>
      </c>
      <c r="G93" s="20">
        <v>47479.175432139753</v>
      </c>
      <c r="H93" s="20">
        <f t="shared" si="58"/>
        <v>47479.175432139753</v>
      </c>
      <c r="I93" s="20">
        <f t="shared" si="41"/>
        <v>47479.175432139753</v>
      </c>
      <c r="J93" s="20">
        <f t="shared" si="42"/>
        <v>47479.175432139753</v>
      </c>
      <c r="K93" s="20">
        <f t="shared" si="43"/>
        <v>47479.175432139753</v>
      </c>
      <c r="L93" s="20">
        <f t="shared" si="44"/>
        <v>47479.175432139753</v>
      </c>
      <c r="M93" s="39">
        <f t="shared" si="45"/>
        <v>47479.175432139753</v>
      </c>
      <c r="N93" s="20">
        <f t="shared" si="46"/>
        <v>47479.175432139753</v>
      </c>
      <c r="O93" s="20">
        <f t="shared" si="47"/>
        <v>47479.175432139753</v>
      </c>
      <c r="P93" s="20">
        <f t="shared" si="48"/>
        <v>47479.175432139753</v>
      </c>
      <c r="Q93" s="20">
        <f t="shared" si="49"/>
        <v>47479.175432139753</v>
      </c>
      <c r="R93" s="40">
        <f t="shared" si="50"/>
        <v>47479.175432139753</v>
      </c>
      <c r="S93" s="20">
        <f t="shared" si="51"/>
        <v>47479.175432139753</v>
      </c>
      <c r="T93" s="20">
        <f t="shared" si="52"/>
        <v>47479.175432139753</v>
      </c>
      <c r="U93" s="20">
        <f t="shared" si="53"/>
        <v>42731.257888925778</v>
      </c>
      <c r="V93" s="20">
        <f t="shared" si="54"/>
        <v>71218.763148209633</v>
      </c>
      <c r="W93" s="20">
        <f t="shared" si="55"/>
        <v>54601.051746960715</v>
      </c>
      <c r="X93" s="20">
        <f t="shared" si="56"/>
        <v>71218.763148209633</v>
      </c>
      <c r="Y93" s="20">
        <f t="shared" si="57"/>
        <v>54601.051746960715</v>
      </c>
      <c r="Z93" s="20">
        <f t="shared" si="59"/>
        <v>60786.747000000003</v>
      </c>
      <c r="AA93" s="35">
        <f t="shared" si="60"/>
        <v>62932.161600000007</v>
      </c>
      <c r="AB93" s="35">
        <f t="shared" si="61"/>
        <v>53635.365000000005</v>
      </c>
      <c r="AC93" s="35">
        <f t="shared" si="62"/>
        <v>42908.292000000001</v>
      </c>
      <c r="AD93" s="34" t="s">
        <v>14</v>
      </c>
      <c r="AE93" s="34" t="s">
        <v>14</v>
      </c>
      <c r="AF93" s="34" t="s">
        <v>14</v>
      </c>
      <c r="AG93" s="34" t="s">
        <v>14</v>
      </c>
      <c r="AH93" s="34" t="s">
        <v>14</v>
      </c>
      <c r="AI93" s="34" t="s">
        <v>14</v>
      </c>
      <c r="AJ93" s="34" t="s">
        <v>14</v>
      </c>
      <c r="AK93" s="34" t="s">
        <v>14</v>
      </c>
      <c r="AL93" s="34" t="s">
        <v>14</v>
      </c>
      <c r="AM93" s="34" t="s">
        <v>14</v>
      </c>
      <c r="AN93" s="34" t="s">
        <v>14</v>
      </c>
      <c r="AO93" s="34" t="s">
        <v>14</v>
      </c>
      <c r="AP93" s="34" t="s">
        <v>14</v>
      </c>
      <c r="AQ93" s="34" t="s">
        <v>14</v>
      </c>
      <c r="AR93" s="34" t="s">
        <v>14</v>
      </c>
      <c r="AS93" s="34" t="s">
        <v>14</v>
      </c>
      <c r="AT93" s="34" t="s">
        <v>14</v>
      </c>
      <c r="AU93" s="34" t="s">
        <v>14</v>
      </c>
      <c r="AV93" s="20">
        <f t="shared" si="63"/>
        <v>40357.299117318791</v>
      </c>
      <c r="AW93" s="20">
        <f t="shared" si="64"/>
        <v>71218.763148209633</v>
      </c>
    </row>
    <row r="94" spans="1:49" ht="38.15" customHeight="1" x14ac:dyDescent="0.35">
      <c r="A94" s="36" t="s">
        <v>167</v>
      </c>
      <c r="B94" s="37">
        <v>840</v>
      </c>
      <c r="C94" s="38" t="s">
        <v>65</v>
      </c>
      <c r="D94" s="20">
        <v>60905.75</v>
      </c>
      <c r="E94" s="20">
        <v>60905.75</v>
      </c>
      <c r="F94" s="35" t="s">
        <v>42</v>
      </c>
      <c r="G94" s="20">
        <v>47479.175432139753</v>
      </c>
      <c r="H94" s="20">
        <f t="shared" si="58"/>
        <v>47479.175432139753</v>
      </c>
      <c r="I94" s="20">
        <f t="shared" si="41"/>
        <v>47479.175432139753</v>
      </c>
      <c r="J94" s="20">
        <f t="shared" si="42"/>
        <v>47479.175432139753</v>
      </c>
      <c r="K94" s="20">
        <f t="shared" si="43"/>
        <v>47479.175432139753</v>
      </c>
      <c r="L94" s="20">
        <f t="shared" si="44"/>
        <v>47479.175432139753</v>
      </c>
      <c r="M94" s="39">
        <f t="shared" si="45"/>
        <v>47479.175432139753</v>
      </c>
      <c r="N94" s="20">
        <f t="shared" si="46"/>
        <v>47479.175432139753</v>
      </c>
      <c r="O94" s="20">
        <f t="shared" si="47"/>
        <v>47479.175432139753</v>
      </c>
      <c r="P94" s="20">
        <f t="shared" si="48"/>
        <v>47479.175432139753</v>
      </c>
      <c r="Q94" s="20">
        <f t="shared" si="49"/>
        <v>47479.175432139753</v>
      </c>
      <c r="R94" s="40">
        <f t="shared" si="50"/>
        <v>47479.175432139753</v>
      </c>
      <c r="S94" s="20">
        <f t="shared" si="51"/>
        <v>47479.175432139753</v>
      </c>
      <c r="T94" s="20">
        <f t="shared" si="52"/>
        <v>47479.175432139753</v>
      </c>
      <c r="U94" s="20">
        <f t="shared" si="53"/>
        <v>42731.257888925778</v>
      </c>
      <c r="V94" s="20">
        <f t="shared" si="54"/>
        <v>71218.763148209633</v>
      </c>
      <c r="W94" s="20">
        <f t="shared" si="55"/>
        <v>54601.051746960715</v>
      </c>
      <c r="X94" s="20">
        <f t="shared" si="56"/>
        <v>71218.763148209633</v>
      </c>
      <c r="Y94" s="20">
        <f t="shared" si="57"/>
        <v>54601.051746960715</v>
      </c>
      <c r="Z94" s="20">
        <f t="shared" si="59"/>
        <v>51769.887499999997</v>
      </c>
      <c r="AA94" s="35">
        <f t="shared" si="60"/>
        <v>53597.06</v>
      </c>
      <c r="AB94" s="35">
        <f t="shared" si="61"/>
        <v>45679.3125</v>
      </c>
      <c r="AC94" s="35">
        <f t="shared" si="62"/>
        <v>36543.449999999997</v>
      </c>
      <c r="AD94" s="34" t="s">
        <v>14</v>
      </c>
      <c r="AE94" s="34" t="s">
        <v>14</v>
      </c>
      <c r="AF94" s="34" t="s">
        <v>14</v>
      </c>
      <c r="AG94" s="34" t="s">
        <v>14</v>
      </c>
      <c r="AH94" s="34" t="s">
        <v>14</v>
      </c>
      <c r="AI94" s="34" t="s">
        <v>14</v>
      </c>
      <c r="AJ94" s="34" t="s">
        <v>14</v>
      </c>
      <c r="AK94" s="34" t="s">
        <v>14</v>
      </c>
      <c r="AL94" s="34" t="s">
        <v>14</v>
      </c>
      <c r="AM94" s="34" t="s">
        <v>14</v>
      </c>
      <c r="AN94" s="34" t="s">
        <v>14</v>
      </c>
      <c r="AO94" s="34" t="s">
        <v>14</v>
      </c>
      <c r="AP94" s="34" t="s">
        <v>14</v>
      </c>
      <c r="AQ94" s="34" t="s">
        <v>14</v>
      </c>
      <c r="AR94" s="34" t="s">
        <v>14</v>
      </c>
      <c r="AS94" s="34" t="s">
        <v>14</v>
      </c>
      <c r="AT94" s="34" t="s">
        <v>14</v>
      </c>
      <c r="AU94" s="34" t="s">
        <v>14</v>
      </c>
      <c r="AV94" s="20">
        <f t="shared" si="63"/>
        <v>40357.299117318791</v>
      </c>
      <c r="AW94" s="20">
        <f t="shared" si="64"/>
        <v>71218.763148209633</v>
      </c>
    </row>
    <row r="95" spans="1:49" ht="38.15" customHeight="1" x14ac:dyDescent="0.35">
      <c r="A95" s="36" t="s">
        <v>168</v>
      </c>
      <c r="B95" s="37">
        <v>853</v>
      </c>
      <c r="C95" s="38" t="s">
        <v>65</v>
      </c>
      <c r="D95" s="20">
        <v>134860.75391304347</v>
      </c>
      <c r="E95" s="20">
        <v>134860.75391304347</v>
      </c>
      <c r="F95" s="35" t="s">
        <v>42</v>
      </c>
      <c r="G95" s="20">
        <v>73646.390541950968</v>
      </c>
      <c r="H95" s="20">
        <f t="shared" si="58"/>
        <v>73646.390541950968</v>
      </c>
      <c r="I95" s="20">
        <f t="shared" si="41"/>
        <v>73646.390541950968</v>
      </c>
      <c r="J95" s="20">
        <f t="shared" si="42"/>
        <v>73646.390541950968</v>
      </c>
      <c r="K95" s="20">
        <f t="shared" si="43"/>
        <v>73646.390541950968</v>
      </c>
      <c r="L95" s="20">
        <f t="shared" si="44"/>
        <v>73646.390541950968</v>
      </c>
      <c r="M95" s="39">
        <f t="shared" si="45"/>
        <v>73646.390541950968</v>
      </c>
      <c r="N95" s="20">
        <f t="shared" si="46"/>
        <v>73646.390541950968</v>
      </c>
      <c r="O95" s="20">
        <f t="shared" si="47"/>
        <v>73646.390541950968</v>
      </c>
      <c r="P95" s="20">
        <f t="shared" si="48"/>
        <v>73646.390541950968</v>
      </c>
      <c r="Q95" s="20">
        <f t="shared" si="49"/>
        <v>73646.390541950968</v>
      </c>
      <c r="R95" s="40">
        <f t="shared" si="50"/>
        <v>73646.390541950968</v>
      </c>
      <c r="S95" s="20">
        <f t="shared" si="51"/>
        <v>73646.390541950968</v>
      </c>
      <c r="T95" s="20">
        <f t="shared" si="52"/>
        <v>73646.390541950968</v>
      </c>
      <c r="U95" s="20">
        <f t="shared" si="53"/>
        <v>66281.751487755871</v>
      </c>
      <c r="V95" s="20">
        <f t="shared" si="54"/>
        <v>110469.58581292645</v>
      </c>
      <c r="W95" s="20">
        <f t="shared" si="55"/>
        <v>84693.349123243606</v>
      </c>
      <c r="X95" s="20">
        <f t="shared" si="56"/>
        <v>110469.58581292645</v>
      </c>
      <c r="Y95" s="20">
        <f t="shared" si="57"/>
        <v>84693.349123243606</v>
      </c>
      <c r="Z95" s="20">
        <f t="shared" si="59"/>
        <v>114631.64082608695</v>
      </c>
      <c r="AA95" s="35">
        <f t="shared" si="60"/>
        <v>118677.46344347826</v>
      </c>
      <c r="AB95" s="35">
        <f t="shared" si="61"/>
        <v>101145.56543478261</v>
      </c>
      <c r="AC95" s="35">
        <f t="shared" si="62"/>
        <v>80916.452347826082</v>
      </c>
      <c r="AD95" s="34" t="s">
        <v>14</v>
      </c>
      <c r="AE95" s="34" t="s">
        <v>14</v>
      </c>
      <c r="AF95" s="34" t="s">
        <v>14</v>
      </c>
      <c r="AG95" s="34" t="s">
        <v>14</v>
      </c>
      <c r="AH95" s="34" t="s">
        <v>14</v>
      </c>
      <c r="AI95" s="34" t="s">
        <v>14</v>
      </c>
      <c r="AJ95" s="34" t="s">
        <v>14</v>
      </c>
      <c r="AK95" s="34" t="s">
        <v>14</v>
      </c>
      <c r="AL95" s="34" t="s">
        <v>14</v>
      </c>
      <c r="AM95" s="34" t="s">
        <v>14</v>
      </c>
      <c r="AN95" s="34" t="s">
        <v>14</v>
      </c>
      <c r="AO95" s="34" t="s">
        <v>14</v>
      </c>
      <c r="AP95" s="34" t="s">
        <v>14</v>
      </c>
      <c r="AQ95" s="34" t="s">
        <v>14</v>
      </c>
      <c r="AR95" s="34" t="s">
        <v>14</v>
      </c>
      <c r="AS95" s="34" t="s">
        <v>14</v>
      </c>
      <c r="AT95" s="34" t="s">
        <v>14</v>
      </c>
      <c r="AU95" s="34" t="s">
        <v>14</v>
      </c>
      <c r="AV95" s="20">
        <f t="shared" si="63"/>
        <v>62599.431960658323</v>
      </c>
      <c r="AW95" s="20">
        <f t="shared" si="64"/>
        <v>110469.58581292645</v>
      </c>
    </row>
    <row r="96" spans="1:49" ht="38.15" customHeight="1" x14ac:dyDescent="0.35">
      <c r="A96" s="36" t="s">
        <v>62</v>
      </c>
      <c r="B96" s="37">
        <v>856</v>
      </c>
      <c r="C96" s="38" t="s">
        <v>65</v>
      </c>
      <c r="D96" s="20">
        <v>95377.655555555553</v>
      </c>
      <c r="E96" s="20">
        <v>95377.655555555553</v>
      </c>
      <c r="F96" s="35" t="s">
        <v>42</v>
      </c>
      <c r="G96" s="20">
        <v>61272.512896579254</v>
      </c>
      <c r="H96" s="20">
        <f t="shared" si="58"/>
        <v>61272.512896579254</v>
      </c>
      <c r="I96" s="20">
        <f t="shared" si="41"/>
        <v>61272.512896579254</v>
      </c>
      <c r="J96" s="20">
        <f t="shared" si="42"/>
        <v>61272.512896579254</v>
      </c>
      <c r="K96" s="20">
        <f t="shared" si="43"/>
        <v>61272.512896579254</v>
      </c>
      <c r="L96" s="20">
        <f t="shared" si="44"/>
        <v>61272.512896579254</v>
      </c>
      <c r="M96" s="39">
        <f t="shared" si="45"/>
        <v>61272.512896579254</v>
      </c>
      <c r="N96" s="20">
        <f t="shared" si="46"/>
        <v>61272.512896579254</v>
      </c>
      <c r="O96" s="20">
        <f t="shared" si="47"/>
        <v>61272.512896579254</v>
      </c>
      <c r="P96" s="20">
        <f t="shared" si="48"/>
        <v>61272.512896579254</v>
      </c>
      <c r="Q96" s="20">
        <f t="shared" si="49"/>
        <v>61272.512896579254</v>
      </c>
      <c r="R96" s="40">
        <f t="shared" si="50"/>
        <v>61272.512896579254</v>
      </c>
      <c r="S96" s="20">
        <f t="shared" si="51"/>
        <v>61272.512896579254</v>
      </c>
      <c r="T96" s="20">
        <f t="shared" si="52"/>
        <v>61272.512896579254</v>
      </c>
      <c r="U96" s="20">
        <f t="shared" si="53"/>
        <v>55145.261606921333</v>
      </c>
      <c r="V96" s="20">
        <f t="shared" si="54"/>
        <v>91908.769344868881</v>
      </c>
      <c r="W96" s="20">
        <f t="shared" si="55"/>
        <v>70463.389831066132</v>
      </c>
      <c r="X96" s="20">
        <f t="shared" si="56"/>
        <v>91908.769344868881</v>
      </c>
      <c r="Y96" s="20">
        <f t="shared" si="57"/>
        <v>70463.389831066132</v>
      </c>
      <c r="Z96" s="20">
        <f t="shared" si="59"/>
        <v>81071.007222222222</v>
      </c>
      <c r="AA96" s="35">
        <f t="shared" si="60"/>
        <v>83932.336888888894</v>
      </c>
      <c r="AB96" s="35">
        <f t="shared" si="61"/>
        <v>71533.241666666669</v>
      </c>
      <c r="AC96" s="35">
        <f t="shared" si="62"/>
        <v>57226.593333333331</v>
      </c>
      <c r="AD96" s="34" t="s">
        <v>14</v>
      </c>
      <c r="AE96" s="34" t="s">
        <v>14</v>
      </c>
      <c r="AF96" s="34" t="s">
        <v>14</v>
      </c>
      <c r="AG96" s="34" t="s">
        <v>14</v>
      </c>
      <c r="AH96" s="34" t="s">
        <v>14</v>
      </c>
      <c r="AI96" s="34" t="s">
        <v>14</v>
      </c>
      <c r="AJ96" s="34" t="s">
        <v>14</v>
      </c>
      <c r="AK96" s="34" t="s">
        <v>14</v>
      </c>
      <c r="AL96" s="34" t="s">
        <v>14</v>
      </c>
      <c r="AM96" s="34" t="s">
        <v>14</v>
      </c>
      <c r="AN96" s="34" t="s">
        <v>14</v>
      </c>
      <c r="AO96" s="34" t="s">
        <v>14</v>
      </c>
      <c r="AP96" s="34" t="s">
        <v>14</v>
      </c>
      <c r="AQ96" s="34" t="s">
        <v>14</v>
      </c>
      <c r="AR96" s="34" t="s">
        <v>14</v>
      </c>
      <c r="AS96" s="34" t="s">
        <v>14</v>
      </c>
      <c r="AT96" s="34" t="s">
        <v>14</v>
      </c>
      <c r="AU96" s="34" t="s">
        <v>14</v>
      </c>
      <c r="AV96" s="20">
        <f t="shared" si="63"/>
        <v>52081.635962092361</v>
      </c>
      <c r="AW96" s="20">
        <f t="shared" si="64"/>
        <v>91908.769344868881</v>
      </c>
    </row>
    <row r="97" spans="1:49" ht="38.15" customHeight="1" x14ac:dyDescent="0.35">
      <c r="A97" s="36" t="s">
        <v>63</v>
      </c>
      <c r="B97" s="37">
        <v>857</v>
      </c>
      <c r="C97" s="38" t="s">
        <v>65</v>
      </c>
      <c r="D97" s="20">
        <v>75641.69</v>
      </c>
      <c r="E97" s="20">
        <v>75641.69</v>
      </c>
      <c r="F97" s="35" t="s">
        <v>42</v>
      </c>
      <c r="G97" s="20">
        <v>61272.512896579254</v>
      </c>
      <c r="H97" s="20">
        <f t="shared" si="58"/>
        <v>61272.512896579254</v>
      </c>
      <c r="I97" s="20">
        <f t="shared" si="41"/>
        <v>61272.512896579254</v>
      </c>
      <c r="J97" s="20">
        <f t="shared" si="42"/>
        <v>61272.512896579254</v>
      </c>
      <c r="K97" s="20">
        <f t="shared" si="43"/>
        <v>61272.512896579254</v>
      </c>
      <c r="L97" s="20">
        <f t="shared" si="44"/>
        <v>61272.512896579254</v>
      </c>
      <c r="M97" s="39">
        <f t="shared" si="45"/>
        <v>61272.512896579254</v>
      </c>
      <c r="N97" s="20">
        <f t="shared" si="46"/>
        <v>61272.512896579254</v>
      </c>
      <c r="O97" s="20">
        <f t="shared" si="47"/>
        <v>61272.512896579254</v>
      </c>
      <c r="P97" s="20">
        <f t="shared" si="48"/>
        <v>61272.512896579254</v>
      </c>
      <c r="Q97" s="20">
        <f t="shared" si="49"/>
        <v>61272.512896579254</v>
      </c>
      <c r="R97" s="40">
        <f t="shared" si="50"/>
        <v>61272.512896579254</v>
      </c>
      <c r="S97" s="20">
        <f t="shared" si="51"/>
        <v>61272.512896579254</v>
      </c>
      <c r="T97" s="20">
        <f t="shared" si="52"/>
        <v>61272.512896579254</v>
      </c>
      <c r="U97" s="20">
        <f t="shared" si="53"/>
        <v>55145.261606921333</v>
      </c>
      <c r="V97" s="20">
        <f t="shared" si="54"/>
        <v>91908.769344868881</v>
      </c>
      <c r="W97" s="20">
        <f t="shared" si="55"/>
        <v>70463.389831066132</v>
      </c>
      <c r="X97" s="20">
        <f t="shared" si="56"/>
        <v>91908.769344868881</v>
      </c>
      <c r="Y97" s="20">
        <f t="shared" si="57"/>
        <v>70463.389831066132</v>
      </c>
      <c r="Z97" s="20">
        <f t="shared" si="59"/>
        <v>64295.436500000003</v>
      </c>
      <c r="AA97" s="35">
        <f t="shared" si="60"/>
        <v>66564.6872</v>
      </c>
      <c r="AB97" s="35">
        <f t="shared" si="61"/>
        <v>56731.267500000002</v>
      </c>
      <c r="AC97" s="35">
        <f t="shared" si="62"/>
        <v>45385.014000000003</v>
      </c>
      <c r="AD97" s="34" t="s">
        <v>14</v>
      </c>
      <c r="AE97" s="34" t="s">
        <v>14</v>
      </c>
      <c r="AF97" s="34" t="s">
        <v>14</v>
      </c>
      <c r="AG97" s="34" t="s">
        <v>14</v>
      </c>
      <c r="AH97" s="34" t="s">
        <v>14</v>
      </c>
      <c r="AI97" s="34" t="s">
        <v>14</v>
      </c>
      <c r="AJ97" s="34" t="s">
        <v>14</v>
      </c>
      <c r="AK97" s="34" t="s">
        <v>14</v>
      </c>
      <c r="AL97" s="34" t="s">
        <v>14</v>
      </c>
      <c r="AM97" s="34" t="s">
        <v>14</v>
      </c>
      <c r="AN97" s="34" t="s">
        <v>14</v>
      </c>
      <c r="AO97" s="34" t="s">
        <v>14</v>
      </c>
      <c r="AP97" s="34" t="s">
        <v>14</v>
      </c>
      <c r="AQ97" s="34" t="s">
        <v>14</v>
      </c>
      <c r="AR97" s="34" t="s">
        <v>14</v>
      </c>
      <c r="AS97" s="34" t="s">
        <v>14</v>
      </c>
      <c r="AT97" s="34" t="s">
        <v>14</v>
      </c>
      <c r="AU97" s="34" t="s">
        <v>14</v>
      </c>
      <c r="AV97" s="20">
        <f t="shared" si="63"/>
        <v>52081.635962092361</v>
      </c>
      <c r="AW97" s="20">
        <f t="shared" si="64"/>
        <v>91908.769344868881</v>
      </c>
    </row>
    <row r="98" spans="1:49" ht="38.15" customHeight="1" x14ac:dyDescent="0.35">
      <c r="A98" s="36" t="s">
        <v>169</v>
      </c>
      <c r="B98" s="37">
        <v>862</v>
      </c>
      <c r="C98" s="38" t="s">
        <v>65</v>
      </c>
      <c r="D98" s="20">
        <v>64272.922500000001</v>
      </c>
      <c r="E98" s="20">
        <v>64272.922500000001</v>
      </c>
      <c r="F98" s="35" t="s">
        <v>42</v>
      </c>
      <c r="G98" s="20">
        <v>44509.846057976771</v>
      </c>
      <c r="H98" s="20">
        <f t="shared" si="58"/>
        <v>44509.846057976771</v>
      </c>
      <c r="I98" s="20">
        <f t="shared" si="41"/>
        <v>44509.846057976771</v>
      </c>
      <c r="J98" s="20">
        <f t="shared" si="42"/>
        <v>44509.846057976771</v>
      </c>
      <c r="K98" s="20">
        <f t="shared" si="43"/>
        <v>44509.846057976771</v>
      </c>
      <c r="L98" s="20">
        <f t="shared" si="44"/>
        <v>44509.846057976771</v>
      </c>
      <c r="M98" s="39">
        <f t="shared" si="45"/>
        <v>44509.846057976771</v>
      </c>
      <c r="N98" s="20">
        <f t="shared" si="46"/>
        <v>44509.846057976771</v>
      </c>
      <c r="O98" s="20">
        <f t="shared" si="47"/>
        <v>44509.846057976771</v>
      </c>
      <c r="P98" s="20">
        <f t="shared" si="48"/>
        <v>44509.846057976771</v>
      </c>
      <c r="Q98" s="20">
        <f t="shared" si="49"/>
        <v>44509.846057976771</v>
      </c>
      <c r="R98" s="40">
        <f t="shared" si="50"/>
        <v>44509.846057976771</v>
      </c>
      <c r="S98" s="20">
        <f t="shared" si="51"/>
        <v>44509.846057976771</v>
      </c>
      <c r="T98" s="20">
        <f t="shared" si="52"/>
        <v>44509.846057976771</v>
      </c>
      <c r="U98" s="20">
        <f t="shared" si="53"/>
        <v>40058.861452179095</v>
      </c>
      <c r="V98" s="20">
        <f t="shared" si="54"/>
        <v>66764.769086965156</v>
      </c>
      <c r="W98" s="20">
        <f t="shared" si="55"/>
        <v>51186.32296667328</v>
      </c>
      <c r="X98" s="20">
        <f t="shared" si="56"/>
        <v>66764.769086965156</v>
      </c>
      <c r="Y98" s="20">
        <f t="shared" si="57"/>
        <v>51186.32296667328</v>
      </c>
      <c r="Z98" s="20">
        <f t="shared" si="59"/>
        <v>54631.984125000003</v>
      </c>
      <c r="AA98" s="35">
        <f t="shared" si="60"/>
        <v>56560.171800000004</v>
      </c>
      <c r="AB98" s="35">
        <f t="shared" si="61"/>
        <v>48204.691875000004</v>
      </c>
      <c r="AC98" s="35">
        <f t="shared" si="62"/>
        <v>38563.753499999999</v>
      </c>
      <c r="AD98" s="34" t="s">
        <v>14</v>
      </c>
      <c r="AE98" s="34" t="s">
        <v>14</v>
      </c>
      <c r="AF98" s="34" t="s">
        <v>14</v>
      </c>
      <c r="AG98" s="34" t="s">
        <v>14</v>
      </c>
      <c r="AH98" s="34" t="s">
        <v>14</v>
      </c>
      <c r="AI98" s="34" t="s">
        <v>14</v>
      </c>
      <c r="AJ98" s="34" t="s">
        <v>14</v>
      </c>
      <c r="AK98" s="34" t="s">
        <v>14</v>
      </c>
      <c r="AL98" s="34" t="s">
        <v>14</v>
      </c>
      <c r="AM98" s="34" t="s">
        <v>14</v>
      </c>
      <c r="AN98" s="34" t="s">
        <v>14</v>
      </c>
      <c r="AO98" s="34" t="s">
        <v>14</v>
      </c>
      <c r="AP98" s="34" t="s">
        <v>14</v>
      </c>
      <c r="AQ98" s="34" t="s">
        <v>14</v>
      </c>
      <c r="AR98" s="34" t="s">
        <v>14</v>
      </c>
      <c r="AS98" s="34" t="s">
        <v>14</v>
      </c>
      <c r="AT98" s="34" t="s">
        <v>14</v>
      </c>
      <c r="AU98" s="34" t="s">
        <v>14</v>
      </c>
      <c r="AV98" s="20">
        <f t="shared" si="63"/>
        <v>37833.369149280254</v>
      </c>
      <c r="AW98" s="20">
        <f t="shared" si="64"/>
        <v>66764.769086965156</v>
      </c>
    </row>
    <row r="99" spans="1:49" ht="38.15" customHeight="1" x14ac:dyDescent="0.35">
      <c r="A99" s="36" t="s">
        <v>170</v>
      </c>
      <c r="B99" s="37">
        <v>863</v>
      </c>
      <c r="C99" s="38" t="s">
        <v>65</v>
      </c>
      <c r="D99" s="20">
        <v>45609.184999999998</v>
      </c>
      <c r="E99" s="20">
        <v>45609.184999999998</v>
      </c>
      <c r="F99" s="35" t="s">
        <v>42</v>
      </c>
      <c r="G99" s="20">
        <v>35195.58145017163</v>
      </c>
      <c r="H99" s="20">
        <f t="shared" si="58"/>
        <v>35195.58145017163</v>
      </c>
      <c r="I99" s="20">
        <f t="shared" si="41"/>
        <v>35195.58145017163</v>
      </c>
      <c r="J99" s="20">
        <f t="shared" si="42"/>
        <v>35195.58145017163</v>
      </c>
      <c r="K99" s="20">
        <f t="shared" si="43"/>
        <v>35195.58145017163</v>
      </c>
      <c r="L99" s="20">
        <f t="shared" si="44"/>
        <v>35195.58145017163</v>
      </c>
      <c r="M99" s="39">
        <f t="shared" si="45"/>
        <v>35195.58145017163</v>
      </c>
      <c r="N99" s="20">
        <f t="shared" si="46"/>
        <v>35195.58145017163</v>
      </c>
      <c r="O99" s="20">
        <f t="shared" si="47"/>
        <v>35195.58145017163</v>
      </c>
      <c r="P99" s="20">
        <f t="shared" si="48"/>
        <v>35195.58145017163</v>
      </c>
      <c r="Q99" s="20">
        <f t="shared" si="49"/>
        <v>35195.58145017163</v>
      </c>
      <c r="R99" s="40">
        <f t="shared" si="50"/>
        <v>35195.58145017163</v>
      </c>
      <c r="S99" s="20">
        <f t="shared" si="51"/>
        <v>35195.58145017163</v>
      </c>
      <c r="T99" s="20">
        <f t="shared" si="52"/>
        <v>35195.58145017163</v>
      </c>
      <c r="U99" s="20">
        <f t="shared" si="53"/>
        <v>31676.023305154467</v>
      </c>
      <c r="V99" s="20">
        <f t="shared" si="54"/>
        <v>52793.372175257449</v>
      </c>
      <c r="W99" s="20">
        <f t="shared" si="55"/>
        <v>40474.91866769737</v>
      </c>
      <c r="X99" s="20">
        <f t="shared" si="56"/>
        <v>52793.372175257449</v>
      </c>
      <c r="Y99" s="20">
        <f t="shared" si="57"/>
        <v>40474.91866769737</v>
      </c>
      <c r="Z99" s="20">
        <f t="shared" si="59"/>
        <v>38767.807249999998</v>
      </c>
      <c r="AA99" s="35">
        <f t="shared" si="60"/>
        <v>40136.082799999996</v>
      </c>
      <c r="AB99" s="35">
        <f t="shared" si="61"/>
        <v>34206.888749999998</v>
      </c>
      <c r="AC99" s="35">
        <f t="shared" si="62"/>
        <v>27365.510999999999</v>
      </c>
      <c r="AD99" s="34" t="s">
        <v>14</v>
      </c>
      <c r="AE99" s="34" t="s">
        <v>14</v>
      </c>
      <c r="AF99" s="34" t="s">
        <v>14</v>
      </c>
      <c r="AG99" s="34" t="s">
        <v>14</v>
      </c>
      <c r="AH99" s="34" t="s">
        <v>14</v>
      </c>
      <c r="AI99" s="34" t="s">
        <v>14</v>
      </c>
      <c r="AJ99" s="34" t="s">
        <v>14</v>
      </c>
      <c r="AK99" s="34" t="s">
        <v>14</v>
      </c>
      <c r="AL99" s="34" t="s">
        <v>14</v>
      </c>
      <c r="AM99" s="34" t="s">
        <v>14</v>
      </c>
      <c r="AN99" s="34" t="s">
        <v>14</v>
      </c>
      <c r="AO99" s="34" t="s">
        <v>14</v>
      </c>
      <c r="AP99" s="34" t="s">
        <v>14</v>
      </c>
      <c r="AQ99" s="34" t="s">
        <v>14</v>
      </c>
      <c r="AR99" s="34" t="s">
        <v>14</v>
      </c>
      <c r="AS99" s="34" t="s">
        <v>14</v>
      </c>
      <c r="AT99" s="34" t="s">
        <v>14</v>
      </c>
      <c r="AU99" s="34" t="s">
        <v>14</v>
      </c>
      <c r="AV99" s="20">
        <f t="shared" si="63"/>
        <v>29916.244232645884</v>
      </c>
      <c r="AW99" s="20">
        <f t="shared" si="64"/>
        <v>52793.372175257449</v>
      </c>
    </row>
    <row r="100" spans="1:49" ht="38.15" customHeight="1" x14ac:dyDescent="0.35">
      <c r="A100" s="36" t="s">
        <v>171</v>
      </c>
      <c r="B100" s="37">
        <v>867</v>
      </c>
      <c r="C100" s="38" t="s">
        <v>65</v>
      </c>
      <c r="D100" s="20">
        <v>106495.075</v>
      </c>
      <c r="E100" s="20">
        <v>106495.075</v>
      </c>
      <c r="F100" s="35" t="s">
        <v>42</v>
      </c>
      <c r="G100" s="20">
        <v>51421.562067430452</v>
      </c>
      <c r="H100" s="20">
        <f t="shared" si="58"/>
        <v>51421.562067430452</v>
      </c>
      <c r="I100" s="20">
        <f t="shared" si="41"/>
        <v>51421.562067430452</v>
      </c>
      <c r="J100" s="20">
        <f t="shared" si="42"/>
        <v>51421.562067430452</v>
      </c>
      <c r="K100" s="20">
        <f t="shared" si="43"/>
        <v>51421.562067430452</v>
      </c>
      <c r="L100" s="20">
        <f t="shared" si="44"/>
        <v>51421.562067430452</v>
      </c>
      <c r="M100" s="39">
        <f t="shared" si="45"/>
        <v>51421.562067430452</v>
      </c>
      <c r="N100" s="20">
        <f t="shared" si="46"/>
        <v>51421.562067430452</v>
      </c>
      <c r="O100" s="20">
        <f t="shared" si="47"/>
        <v>51421.562067430452</v>
      </c>
      <c r="P100" s="20">
        <f t="shared" si="48"/>
        <v>51421.562067430452</v>
      </c>
      <c r="Q100" s="20">
        <f t="shared" si="49"/>
        <v>51421.562067430452</v>
      </c>
      <c r="R100" s="40">
        <f t="shared" si="50"/>
        <v>51421.562067430452</v>
      </c>
      <c r="S100" s="20">
        <f t="shared" si="51"/>
        <v>51421.562067430452</v>
      </c>
      <c r="T100" s="20">
        <f t="shared" si="52"/>
        <v>51421.562067430452</v>
      </c>
      <c r="U100" s="20">
        <f t="shared" si="53"/>
        <v>46279.40586068741</v>
      </c>
      <c r="V100" s="20">
        <f t="shared" si="54"/>
        <v>77132.343101145671</v>
      </c>
      <c r="W100" s="20">
        <f t="shared" si="55"/>
        <v>59134.796377545012</v>
      </c>
      <c r="X100" s="20">
        <f t="shared" si="56"/>
        <v>77132.343101145671</v>
      </c>
      <c r="Y100" s="20">
        <f t="shared" si="57"/>
        <v>59134.796377545012</v>
      </c>
      <c r="Z100" s="20">
        <f t="shared" si="59"/>
        <v>90520.813750000001</v>
      </c>
      <c r="AA100" s="35">
        <f t="shared" si="60"/>
        <v>93715.665999999997</v>
      </c>
      <c r="AB100" s="35">
        <f t="shared" si="61"/>
        <v>79871.306249999994</v>
      </c>
      <c r="AC100" s="35">
        <f t="shared" si="62"/>
        <v>63897.044999999998</v>
      </c>
      <c r="AD100" s="34" t="s">
        <v>14</v>
      </c>
      <c r="AE100" s="34" t="s">
        <v>14</v>
      </c>
      <c r="AF100" s="34" t="s">
        <v>14</v>
      </c>
      <c r="AG100" s="34" t="s">
        <v>14</v>
      </c>
      <c r="AH100" s="34" t="s">
        <v>14</v>
      </c>
      <c r="AI100" s="34" t="s">
        <v>14</v>
      </c>
      <c r="AJ100" s="34" t="s">
        <v>14</v>
      </c>
      <c r="AK100" s="34" t="s">
        <v>14</v>
      </c>
      <c r="AL100" s="34" t="s">
        <v>14</v>
      </c>
      <c r="AM100" s="34" t="s">
        <v>14</v>
      </c>
      <c r="AN100" s="34" t="s">
        <v>14</v>
      </c>
      <c r="AO100" s="34" t="s">
        <v>14</v>
      </c>
      <c r="AP100" s="34" t="s">
        <v>14</v>
      </c>
      <c r="AQ100" s="34" t="s">
        <v>14</v>
      </c>
      <c r="AR100" s="34" t="s">
        <v>14</v>
      </c>
      <c r="AS100" s="34" t="s">
        <v>14</v>
      </c>
      <c r="AT100" s="34" t="s">
        <v>14</v>
      </c>
      <c r="AU100" s="34" t="s">
        <v>14</v>
      </c>
      <c r="AV100" s="20">
        <f t="shared" si="63"/>
        <v>43708.327757315885</v>
      </c>
      <c r="AW100" s="20">
        <f t="shared" si="64"/>
        <v>77132.343101145671</v>
      </c>
    </row>
    <row r="101" spans="1:49" ht="38.15" customHeight="1" x14ac:dyDescent="0.35">
      <c r="A101" s="36" t="s">
        <v>172</v>
      </c>
      <c r="B101" s="37">
        <v>868</v>
      </c>
      <c r="C101" s="38" t="s">
        <v>65</v>
      </c>
      <c r="D101" s="20">
        <v>7327.91</v>
      </c>
      <c r="E101" s="20">
        <v>7327.91</v>
      </c>
      <c r="F101" s="35" t="s">
        <v>42</v>
      </c>
      <c r="G101" s="20">
        <v>35546.684585630086</v>
      </c>
      <c r="H101" s="20">
        <f t="shared" si="58"/>
        <v>35546.684585630086</v>
      </c>
      <c r="I101" s="20">
        <f t="shared" si="41"/>
        <v>35546.684585630086</v>
      </c>
      <c r="J101" s="20">
        <f t="shared" si="42"/>
        <v>35546.684585630086</v>
      </c>
      <c r="K101" s="20">
        <f t="shared" si="43"/>
        <v>35546.684585630086</v>
      </c>
      <c r="L101" s="20">
        <f t="shared" si="44"/>
        <v>35546.684585630086</v>
      </c>
      <c r="M101" s="39">
        <f t="shared" si="45"/>
        <v>35546.684585630086</v>
      </c>
      <c r="N101" s="20">
        <f t="shared" si="46"/>
        <v>35546.684585630086</v>
      </c>
      <c r="O101" s="20">
        <f t="shared" si="47"/>
        <v>35546.684585630086</v>
      </c>
      <c r="P101" s="20">
        <f t="shared" si="48"/>
        <v>35546.684585630086</v>
      </c>
      <c r="Q101" s="20">
        <f t="shared" si="49"/>
        <v>35546.684585630086</v>
      </c>
      <c r="R101" s="40">
        <f t="shared" si="50"/>
        <v>35546.684585630086</v>
      </c>
      <c r="S101" s="20">
        <f t="shared" si="51"/>
        <v>35546.684585630086</v>
      </c>
      <c r="T101" s="20">
        <f t="shared" si="52"/>
        <v>35546.684585630086</v>
      </c>
      <c r="U101" s="20">
        <f t="shared" si="53"/>
        <v>31992.01612706708</v>
      </c>
      <c r="V101" s="20">
        <f t="shared" si="54"/>
        <v>53320.026878445133</v>
      </c>
      <c r="W101" s="20">
        <f t="shared" si="55"/>
        <v>40878.687273474599</v>
      </c>
      <c r="X101" s="20">
        <f t="shared" si="56"/>
        <v>53320.026878445133</v>
      </c>
      <c r="Y101" s="20">
        <f t="shared" si="57"/>
        <v>40878.687273474599</v>
      </c>
      <c r="Z101" s="20">
        <f t="shared" si="59"/>
        <v>6228.7235000000001</v>
      </c>
      <c r="AA101" s="35">
        <f t="shared" si="60"/>
        <v>6448.5608000000002</v>
      </c>
      <c r="AB101" s="35">
        <f t="shared" si="61"/>
        <v>5495.9324999999999</v>
      </c>
      <c r="AC101" s="35">
        <f t="shared" si="62"/>
        <v>4396.7460000000001</v>
      </c>
      <c r="AD101" s="34" t="s">
        <v>14</v>
      </c>
      <c r="AE101" s="34" t="s">
        <v>14</v>
      </c>
      <c r="AF101" s="34" t="s">
        <v>14</v>
      </c>
      <c r="AG101" s="34" t="s">
        <v>14</v>
      </c>
      <c r="AH101" s="34" t="s">
        <v>14</v>
      </c>
      <c r="AI101" s="34" t="s">
        <v>14</v>
      </c>
      <c r="AJ101" s="34" t="s">
        <v>14</v>
      </c>
      <c r="AK101" s="34" t="s">
        <v>14</v>
      </c>
      <c r="AL101" s="34" t="s">
        <v>14</v>
      </c>
      <c r="AM101" s="34" t="s">
        <v>14</v>
      </c>
      <c r="AN101" s="34" t="s">
        <v>14</v>
      </c>
      <c r="AO101" s="34" t="s">
        <v>14</v>
      </c>
      <c r="AP101" s="34" t="s">
        <v>14</v>
      </c>
      <c r="AQ101" s="34" t="s">
        <v>14</v>
      </c>
      <c r="AR101" s="34" t="s">
        <v>14</v>
      </c>
      <c r="AS101" s="34" t="s">
        <v>14</v>
      </c>
      <c r="AT101" s="34" t="s">
        <v>14</v>
      </c>
      <c r="AU101" s="34" t="s">
        <v>14</v>
      </c>
      <c r="AV101" s="20">
        <f t="shared" si="63"/>
        <v>30214.681897785573</v>
      </c>
      <c r="AW101" s="20">
        <f t="shared" si="64"/>
        <v>53320.026878445133</v>
      </c>
    </row>
    <row r="102" spans="1:49" ht="38.15" customHeight="1" x14ac:dyDescent="0.35">
      <c r="A102" s="36" t="s">
        <v>173</v>
      </c>
      <c r="B102" s="37">
        <v>870</v>
      </c>
      <c r="C102" s="38" t="s">
        <v>65</v>
      </c>
      <c r="D102" s="20">
        <v>203923.715</v>
      </c>
      <c r="E102" s="20">
        <v>203923.715</v>
      </c>
      <c r="F102" s="35" t="s">
        <v>42</v>
      </c>
      <c r="G102" s="20">
        <v>105330.94063753801</v>
      </c>
      <c r="H102" s="20">
        <f t="shared" si="58"/>
        <v>105330.94063753801</v>
      </c>
      <c r="I102" s="20">
        <f t="shared" si="41"/>
        <v>105330.94063753801</v>
      </c>
      <c r="J102" s="20">
        <f t="shared" si="42"/>
        <v>105330.94063753801</v>
      </c>
      <c r="K102" s="20">
        <f t="shared" si="43"/>
        <v>105330.94063753801</v>
      </c>
      <c r="L102" s="20">
        <f t="shared" si="44"/>
        <v>105330.94063753801</v>
      </c>
      <c r="M102" s="39">
        <f t="shared" si="45"/>
        <v>105330.94063753801</v>
      </c>
      <c r="N102" s="20">
        <f t="shared" si="46"/>
        <v>105330.94063753801</v>
      </c>
      <c r="O102" s="20">
        <f t="shared" si="47"/>
        <v>105330.94063753801</v>
      </c>
      <c r="P102" s="20">
        <f t="shared" si="48"/>
        <v>105330.94063753801</v>
      </c>
      <c r="Q102" s="20">
        <f t="shared" si="49"/>
        <v>105330.94063753801</v>
      </c>
      <c r="R102" s="40">
        <f t="shared" si="50"/>
        <v>105330.94063753801</v>
      </c>
      <c r="S102" s="20">
        <f t="shared" si="51"/>
        <v>105330.94063753801</v>
      </c>
      <c r="T102" s="20">
        <f t="shared" si="52"/>
        <v>105330.94063753801</v>
      </c>
      <c r="U102" s="20">
        <f t="shared" si="53"/>
        <v>94797.846573784205</v>
      </c>
      <c r="V102" s="20">
        <f t="shared" si="54"/>
        <v>157996.41095630702</v>
      </c>
      <c r="W102" s="20">
        <f t="shared" si="55"/>
        <v>121130.5817331687</v>
      </c>
      <c r="X102" s="20">
        <f t="shared" si="56"/>
        <v>157996.41095630702</v>
      </c>
      <c r="Y102" s="20">
        <f t="shared" si="57"/>
        <v>121130.5817331687</v>
      </c>
      <c r="Z102" s="20">
        <f t="shared" si="59"/>
        <v>173335.15774999998</v>
      </c>
      <c r="AA102" s="35">
        <f t="shared" si="60"/>
        <v>179452.86919999999</v>
      </c>
      <c r="AB102" s="35">
        <f t="shared" si="61"/>
        <v>152942.78625</v>
      </c>
      <c r="AC102" s="35">
        <f t="shared" si="62"/>
        <v>122354.22899999999</v>
      </c>
      <c r="AD102" s="34" t="s">
        <v>14</v>
      </c>
      <c r="AE102" s="34" t="s">
        <v>14</v>
      </c>
      <c r="AF102" s="34" t="s">
        <v>14</v>
      </c>
      <c r="AG102" s="34" t="s">
        <v>14</v>
      </c>
      <c r="AH102" s="34" t="s">
        <v>14</v>
      </c>
      <c r="AI102" s="34" t="s">
        <v>14</v>
      </c>
      <c r="AJ102" s="34" t="s">
        <v>14</v>
      </c>
      <c r="AK102" s="34" t="s">
        <v>14</v>
      </c>
      <c r="AL102" s="34" t="s">
        <v>14</v>
      </c>
      <c r="AM102" s="34" t="s">
        <v>14</v>
      </c>
      <c r="AN102" s="34" t="s">
        <v>14</v>
      </c>
      <c r="AO102" s="34" t="s">
        <v>14</v>
      </c>
      <c r="AP102" s="34" t="s">
        <v>14</v>
      </c>
      <c r="AQ102" s="34" t="s">
        <v>14</v>
      </c>
      <c r="AR102" s="34" t="s">
        <v>14</v>
      </c>
      <c r="AS102" s="34" t="s">
        <v>14</v>
      </c>
      <c r="AT102" s="34" t="s">
        <v>14</v>
      </c>
      <c r="AU102" s="34" t="s">
        <v>14</v>
      </c>
      <c r="AV102" s="20">
        <f t="shared" si="63"/>
        <v>89531.299541907298</v>
      </c>
      <c r="AW102" s="20">
        <f t="shared" si="64"/>
        <v>157996.41095630702</v>
      </c>
    </row>
    <row r="103" spans="1:49" ht="38.15" customHeight="1" x14ac:dyDescent="0.35">
      <c r="A103" s="36" t="s">
        <v>174</v>
      </c>
      <c r="B103" s="37">
        <v>871</v>
      </c>
      <c r="C103" s="38" t="s">
        <v>65</v>
      </c>
      <c r="D103" s="20">
        <v>59400.312380952382</v>
      </c>
      <c r="E103" s="20">
        <v>59400.312380952382</v>
      </c>
      <c r="F103" s="35" t="s">
        <v>42</v>
      </c>
      <c r="G103" s="20">
        <v>41390.043911474459</v>
      </c>
      <c r="H103" s="20">
        <f t="shared" si="58"/>
        <v>41390.043911474459</v>
      </c>
      <c r="I103" s="20">
        <f t="shared" si="41"/>
        <v>41390.043911474459</v>
      </c>
      <c r="J103" s="20">
        <f t="shared" si="42"/>
        <v>41390.043911474459</v>
      </c>
      <c r="K103" s="20">
        <f t="shared" si="43"/>
        <v>41390.043911474459</v>
      </c>
      <c r="L103" s="20">
        <f t="shared" si="44"/>
        <v>41390.043911474459</v>
      </c>
      <c r="M103" s="39">
        <f t="shared" si="45"/>
        <v>41390.043911474459</v>
      </c>
      <c r="N103" s="20">
        <f t="shared" si="46"/>
        <v>41390.043911474459</v>
      </c>
      <c r="O103" s="20">
        <f t="shared" si="47"/>
        <v>41390.043911474459</v>
      </c>
      <c r="P103" s="20">
        <f t="shared" si="48"/>
        <v>41390.043911474459</v>
      </c>
      <c r="Q103" s="20">
        <f t="shared" si="49"/>
        <v>41390.043911474459</v>
      </c>
      <c r="R103" s="40">
        <f t="shared" si="50"/>
        <v>41390.043911474459</v>
      </c>
      <c r="S103" s="20">
        <f t="shared" si="51"/>
        <v>41390.043911474459</v>
      </c>
      <c r="T103" s="20">
        <f t="shared" si="52"/>
        <v>41390.043911474459</v>
      </c>
      <c r="U103" s="20">
        <f t="shared" si="53"/>
        <v>37251.039520327016</v>
      </c>
      <c r="V103" s="20">
        <f t="shared" si="54"/>
        <v>62085.065867211684</v>
      </c>
      <c r="W103" s="20">
        <f t="shared" si="55"/>
        <v>47598.550498195626</v>
      </c>
      <c r="X103" s="20">
        <f t="shared" si="56"/>
        <v>62085.065867211684</v>
      </c>
      <c r="Y103" s="20">
        <f t="shared" si="57"/>
        <v>47598.550498195626</v>
      </c>
      <c r="Z103" s="20">
        <f t="shared" si="59"/>
        <v>50490.265523809525</v>
      </c>
      <c r="AA103" s="35">
        <f t="shared" si="60"/>
        <v>52272.274895238093</v>
      </c>
      <c r="AB103" s="35">
        <f t="shared" si="61"/>
        <v>44550.234285714287</v>
      </c>
      <c r="AC103" s="35">
        <f t="shared" si="62"/>
        <v>35640.187428571429</v>
      </c>
      <c r="AD103" s="34" t="s">
        <v>14</v>
      </c>
      <c r="AE103" s="34" t="s">
        <v>14</v>
      </c>
      <c r="AF103" s="34" t="s">
        <v>14</v>
      </c>
      <c r="AG103" s="34" t="s">
        <v>14</v>
      </c>
      <c r="AH103" s="34" t="s">
        <v>14</v>
      </c>
      <c r="AI103" s="34" t="s">
        <v>14</v>
      </c>
      <c r="AJ103" s="34" t="s">
        <v>14</v>
      </c>
      <c r="AK103" s="34" t="s">
        <v>14</v>
      </c>
      <c r="AL103" s="34" t="s">
        <v>14</v>
      </c>
      <c r="AM103" s="34" t="s">
        <v>14</v>
      </c>
      <c r="AN103" s="34" t="s">
        <v>14</v>
      </c>
      <c r="AO103" s="34" t="s">
        <v>14</v>
      </c>
      <c r="AP103" s="34" t="s">
        <v>14</v>
      </c>
      <c r="AQ103" s="34" t="s">
        <v>14</v>
      </c>
      <c r="AR103" s="34" t="s">
        <v>14</v>
      </c>
      <c r="AS103" s="34" t="s">
        <v>14</v>
      </c>
      <c r="AT103" s="34" t="s">
        <v>14</v>
      </c>
      <c r="AU103" s="34" t="s">
        <v>14</v>
      </c>
      <c r="AV103" s="20">
        <f t="shared" si="63"/>
        <v>35181.537324753292</v>
      </c>
      <c r="AW103" s="20">
        <f t="shared" si="64"/>
        <v>62085.065867211684</v>
      </c>
    </row>
    <row r="104" spans="1:49" ht="38.15" customHeight="1" x14ac:dyDescent="0.35">
      <c r="A104" s="36" t="s">
        <v>175</v>
      </c>
      <c r="B104" s="37">
        <v>901</v>
      </c>
      <c r="C104" s="38" t="s">
        <v>65</v>
      </c>
      <c r="D104" s="20">
        <v>124309.32</v>
      </c>
      <c r="E104" s="20">
        <v>124309.32</v>
      </c>
      <c r="F104" s="35" t="s">
        <v>42</v>
      </c>
      <c r="G104" s="20">
        <v>59963.399777226994</v>
      </c>
      <c r="H104" s="20">
        <f t="shared" si="58"/>
        <v>59963.399777226994</v>
      </c>
      <c r="I104" s="20">
        <f t="shared" si="41"/>
        <v>59963.399777226994</v>
      </c>
      <c r="J104" s="20">
        <f t="shared" si="42"/>
        <v>59963.399777226994</v>
      </c>
      <c r="K104" s="20">
        <f t="shared" si="43"/>
        <v>59963.399777226994</v>
      </c>
      <c r="L104" s="20">
        <f t="shared" si="44"/>
        <v>59963.399777226994</v>
      </c>
      <c r="M104" s="39">
        <f t="shared" si="45"/>
        <v>59963.399777226994</v>
      </c>
      <c r="N104" s="20">
        <f t="shared" si="46"/>
        <v>59963.399777226994</v>
      </c>
      <c r="O104" s="20">
        <f t="shared" si="47"/>
        <v>59963.399777226994</v>
      </c>
      <c r="P104" s="20">
        <f t="shared" si="48"/>
        <v>59963.399777226994</v>
      </c>
      <c r="Q104" s="20">
        <f t="shared" si="49"/>
        <v>59963.399777226994</v>
      </c>
      <c r="R104" s="40">
        <f t="shared" si="50"/>
        <v>59963.399777226994</v>
      </c>
      <c r="S104" s="20">
        <f t="shared" si="51"/>
        <v>59963.399777226994</v>
      </c>
      <c r="T104" s="20">
        <f t="shared" si="52"/>
        <v>59963.399777226994</v>
      </c>
      <c r="U104" s="20">
        <f t="shared" si="53"/>
        <v>53967.059799504299</v>
      </c>
      <c r="V104" s="20">
        <f t="shared" si="54"/>
        <v>89945.099665840491</v>
      </c>
      <c r="W104" s="20">
        <f t="shared" si="55"/>
        <v>68957.909743811033</v>
      </c>
      <c r="X104" s="20">
        <f t="shared" si="56"/>
        <v>89945.099665840491</v>
      </c>
      <c r="Y104" s="20">
        <f t="shared" si="57"/>
        <v>68957.909743811033</v>
      </c>
      <c r="Z104" s="20">
        <f t="shared" si="59"/>
        <v>105662.92200000001</v>
      </c>
      <c r="AA104" s="35">
        <f t="shared" si="60"/>
        <v>109392.2016</v>
      </c>
      <c r="AB104" s="35">
        <f t="shared" si="61"/>
        <v>93231.99</v>
      </c>
      <c r="AC104" s="35">
        <f t="shared" si="62"/>
        <v>74585.592000000004</v>
      </c>
      <c r="AD104" s="34" t="s">
        <v>14</v>
      </c>
      <c r="AE104" s="34" t="s">
        <v>14</v>
      </c>
      <c r="AF104" s="34" t="s">
        <v>14</v>
      </c>
      <c r="AG104" s="34" t="s">
        <v>14</v>
      </c>
      <c r="AH104" s="34" t="s">
        <v>14</v>
      </c>
      <c r="AI104" s="34" t="s">
        <v>14</v>
      </c>
      <c r="AJ104" s="34" t="s">
        <v>14</v>
      </c>
      <c r="AK104" s="34" t="s">
        <v>14</v>
      </c>
      <c r="AL104" s="34" t="s">
        <v>14</v>
      </c>
      <c r="AM104" s="34" t="s">
        <v>14</v>
      </c>
      <c r="AN104" s="34" t="s">
        <v>14</v>
      </c>
      <c r="AO104" s="34" t="s">
        <v>14</v>
      </c>
      <c r="AP104" s="34" t="s">
        <v>14</v>
      </c>
      <c r="AQ104" s="34" t="s">
        <v>14</v>
      </c>
      <c r="AR104" s="34" t="s">
        <v>14</v>
      </c>
      <c r="AS104" s="34" t="s">
        <v>14</v>
      </c>
      <c r="AT104" s="34" t="s">
        <v>14</v>
      </c>
      <c r="AU104" s="34" t="s">
        <v>14</v>
      </c>
      <c r="AV104" s="20">
        <f t="shared" si="63"/>
        <v>50968.889810642941</v>
      </c>
      <c r="AW104" s="20">
        <f t="shared" si="64"/>
        <v>89945.099665840491</v>
      </c>
    </row>
    <row r="105" spans="1:49" ht="38.15" customHeight="1" x14ac:dyDescent="0.35">
      <c r="A105" s="36" t="s">
        <v>176</v>
      </c>
      <c r="B105" s="37">
        <v>902</v>
      </c>
      <c r="C105" s="38" t="s">
        <v>65</v>
      </c>
      <c r="D105" s="20">
        <v>45994.875</v>
      </c>
      <c r="E105" s="20">
        <v>45994.875</v>
      </c>
      <c r="F105" s="35" t="s">
        <v>42</v>
      </c>
      <c r="G105" s="20">
        <v>47479.175432139753</v>
      </c>
      <c r="H105" s="20">
        <f t="shared" si="58"/>
        <v>47479.175432139753</v>
      </c>
      <c r="I105" s="20">
        <f t="shared" si="41"/>
        <v>47479.175432139753</v>
      </c>
      <c r="J105" s="20">
        <f t="shared" si="42"/>
        <v>47479.175432139753</v>
      </c>
      <c r="K105" s="20">
        <f t="shared" si="43"/>
        <v>47479.175432139753</v>
      </c>
      <c r="L105" s="20">
        <f t="shared" si="44"/>
        <v>47479.175432139753</v>
      </c>
      <c r="M105" s="39">
        <f t="shared" si="45"/>
        <v>47479.175432139753</v>
      </c>
      <c r="N105" s="20">
        <f t="shared" si="46"/>
        <v>47479.175432139753</v>
      </c>
      <c r="O105" s="20">
        <f t="shared" si="47"/>
        <v>47479.175432139753</v>
      </c>
      <c r="P105" s="20">
        <f t="shared" si="48"/>
        <v>47479.175432139753</v>
      </c>
      <c r="Q105" s="20">
        <f t="shared" si="49"/>
        <v>47479.175432139753</v>
      </c>
      <c r="R105" s="40">
        <f t="shared" si="50"/>
        <v>47479.175432139753</v>
      </c>
      <c r="S105" s="20">
        <f t="shared" si="51"/>
        <v>47479.175432139753</v>
      </c>
      <c r="T105" s="20">
        <f t="shared" si="52"/>
        <v>47479.175432139753</v>
      </c>
      <c r="U105" s="20">
        <f t="shared" si="53"/>
        <v>42731.257888925778</v>
      </c>
      <c r="V105" s="20">
        <f t="shared" si="54"/>
        <v>71218.763148209633</v>
      </c>
      <c r="W105" s="20">
        <f t="shared" si="55"/>
        <v>54601.051746960715</v>
      </c>
      <c r="X105" s="20">
        <f t="shared" si="56"/>
        <v>71218.763148209633</v>
      </c>
      <c r="Y105" s="20">
        <f t="shared" si="57"/>
        <v>54601.051746960715</v>
      </c>
      <c r="Z105" s="20">
        <f t="shared" si="59"/>
        <v>39095.643749999996</v>
      </c>
      <c r="AA105" s="35">
        <f t="shared" si="60"/>
        <v>40475.49</v>
      </c>
      <c r="AB105" s="35">
        <f t="shared" si="61"/>
        <v>34496.15625</v>
      </c>
      <c r="AC105" s="35">
        <f t="shared" si="62"/>
        <v>27596.924999999999</v>
      </c>
      <c r="AD105" s="34" t="s">
        <v>14</v>
      </c>
      <c r="AE105" s="34" t="s">
        <v>14</v>
      </c>
      <c r="AF105" s="34" t="s">
        <v>14</v>
      </c>
      <c r="AG105" s="34" t="s">
        <v>14</v>
      </c>
      <c r="AH105" s="34" t="s">
        <v>14</v>
      </c>
      <c r="AI105" s="34" t="s">
        <v>14</v>
      </c>
      <c r="AJ105" s="34" t="s">
        <v>14</v>
      </c>
      <c r="AK105" s="34" t="s">
        <v>14</v>
      </c>
      <c r="AL105" s="34" t="s">
        <v>14</v>
      </c>
      <c r="AM105" s="34" t="s">
        <v>14</v>
      </c>
      <c r="AN105" s="34" t="s">
        <v>14</v>
      </c>
      <c r="AO105" s="34" t="s">
        <v>14</v>
      </c>
      <c r="AP105" s="34" t="s">
        <v>14</v>
      </c>
      <c r="AQ105" s="34" t="s">
        <v>14</v>
      </c>
      <c r="AR105" s="34" t="s">
        <v>14</v>
      </c>
      <c r="AS105" s="34" t="s">
        <v>14</v>
      </c>
      <c r="AT105" s="34" t="s">
        <v>14</v>
      </c>
      <c r="AU105" s="34" t="s">
        <v>14</v>
      </c>
      <c r="AV105" s="20">
        <f t="shared" si="63"/>
        <v>40357.299117318791</v>
      </c>
      <c r="AW105" s="20">
        <f t="shared" si="64"/>
        <v>71218.763148209633</v>
      </c>
    </row>
    <row r="106" spans="1:49" ht="38.15" customHeight="1" x14ac:dyDescent="0.35">
      <c r="A106" s="36" t="s">
        <v>177</v>
      </c>
      <c r="B106" s="37">
        <v>904</v>
      </c>
      <c r="C106" s="38" t="s">
        <v>65</v>
      </c>
      <c r="D106" s="20">
        <v>131934.48799999998</v>
      </c>
      <c r="E106" s="20">
        <v>131934.48799999998</v>
      </c>
      <c r="F106" s="35" t="s">
        <v>42</v>
      </c>
      <c r="G106" s="20">
        <v>73004.373379969795</v>
      </c>
      <c r="H106" s="20">
        <f t="shared" si="58"/>
        <v>73004.373379969795</v>
      </c>
      <c r="I106" s="20">
        <f t="shared" si="41"/>
        <v>73004.373379969795</v>
      </c>
      <c r="J106" s="20">
        <f t="shared" si="42"/>
        <v>73004.373379969795</v>
      </c>
      <c r="K106" s="20">
        <f t="shared" si="43"/>
        <v>73004.373379969795</v>
      </c>
      <c r="L106" s="20">
        <f t="shared" si="44"/>
        <v>73004.373379969795</v>
      </c>
      <c r="M106" s="39">
        <f t="shared" si="45"/>
        <v>73004.373379969795</v>
      </c>
      <c r="N106" s="20">
        <f t="shared" si="46"/>
        <v>73004.373379969795</v>
      </c>
      <c r="O106" s="20">
        <f t="shared" si="47"/>
        <v>73004.373379969795</v>
      </c>
      <c r="P106" s="20">
        <f t="shared" si="48"/>
        <v>73004.373379969795</v>
      </c>
      <c r="Q106" s="20">
        <f t="shared" si="49"/>
        <v>73004.373379969795</v>
      </c>
      <c r="R106" s="40">
        <f t="shared" si="50"/>
        <v>73004.373379969795</v>
      </c>
      <c r="S106" s="20">
        <f t="shared" si="51"/>
        <v>73004.373379969795</v>
      </c>
      <c r="T106" s="20">
        <f t="shared" si="52"/>
        <v>73004.373379969795</v>
      </c>
      <c r="U106" s="20">
        <f t="shared" si="53"/>
        <v>65703.936041972818</v>
      </c>
      <c r="V106" s="20">
        <f t="shared" si="54"/>
        <v>109506.56006995469</v>
      </c>
      <c r="W106" s="20">
        <f t="shared" si="55"/>
        <v>83955.029386965252</v>
      </c>
      <c r="X106" s="20">
        <f t="shared" si="56"/>
        <v>109506.56006995469</v>
      </c>
      <c r="Y106" s="20">
        <f t="shared" si="57"/>
        <v>83955.029386965252</v>
      </c>
      <c r="Z106" s="20">
        <f t="shared" si="59"/>
        <v>112144.31479999998</v>
      </c>
      <c r="AA106" s="35">
        <f t="shared" si="60"/>
        <v>116102.34943999999</v>
      </c>
      <c r="AB106" s="35">
        <f t="shared" si="61"/>
        <v>98950.86599999998</v>
      </c>
      <c r="AC106" s="35">
        <f t="shared" si="62"/>
        <v>79160.69279999999</v>
      </c>
      <c r="AD106" s="34" t="s">
        <v>14</v>
      </c>
      <c r="AE106" s="34" t="s">
        <v>14</v>
      </c>
      <c r="AF106" s="34" t="s">
        <v>14</v>
      </c>
      <c r="AG106" s="34" t="s">
        <v>14</v>
      </c>
      <c r="AH106" s="34" t="s">
        <v>14</v>
      </c>
      <c r="AI106" s="34" t="s">
        <v>14</v>
      </c>
      <c r="AJ106" s="34" t="s">
        <v>14</v>
      </c>
      <c r="AK106" s="34" t="s">
        <v>14</v>
      </c>
      <c r="AL106" s="34" t="s">
        <v>14</v>
      </c>
      <c r="AM106" s="34" t="s">
        <v>14</v>
      </c>
      <c r="AN106" s="34" t="s">
        <v>14</v>
      </c>
      <c r="AO106" s="34" t="s">
        <v>14</v>
      </c>
      <c r="AP106" s="34" t="s">
        <v>14</v>
      </c>
      <c r="AQ106" s="34" t="s">
        <v>14</v>
      </c>
      <c r="AR106" s="34" t="s">
        <v>14</v>
      </c>
      <c r="AS106" s="34" t="s">
        <v>14</v>
      </c>
      <c r="AT106" s="34" t="s">
        <v>14</v>
      </c>
      <c r="AU106" s="34" t="s">
        <v>14</v>
      </c>
      <c r="AV106" s="20">
        <f t="shared" si="63"/>
        <v>62053.717372974323</v>
      </c>
      <c r="AW106" s="20">
        <f t="shared" si="64"/>
        <v>109506.56006995469</v>
      </c>
    </row>
    <row r="107" spans="1:49" ht="38.15" customHeight="1" x14ac:dyDescent="0.35">
      <c r="A107" s="36" t="s">
        <v>178</v>
      </c>
      <c r="B107" s="37">
        <v>907</v>
      </c>
      <c r="C107" s="38" t="s">
        <v>65</v>
      </c>
      <c r="D107" s="20">
        <v>121324.51333333332</v>
      </c>
      <c r="E107" s="20">
        <v>121324.51333333332</v>
      </c>
      <c r="F107" s="35" t="s">
        <v>42</v>
      </c>
      <c r="G107" s="20">
        <v>60239.266526515785</v>
      </c>
      <c r="H107" s="20">
        <f t="shared" si="58"/>
        <v>60239.266526515785</v>
      </c>
      <c r="I107" s="20">
        <f t="shared" si="41"/>
        <v>60239.266526515785</v>
      </c>
      <c r="J107" s="20">
        <f t="shared" si="42"/>
        <v>60239.266526515785</v>
      </c>
      <c r="K107" s="20">
        <f t="shared" si="43"/>
        <v>60239.266526515785</v>
      </c>
      <c r="L107" s="20">
        <f t="shared" si="44"/>
        <v>60239.266526515785</v>
      </c>
      <c r="M107" s="39">
        <f t="shared" si="45"/>
        <v>60239.266526515785</v>
      </c>
      <c r="N107" s="20">
        <f t="shared" si="46"/>
        <v>60239.266526515785</v>
      </c>
      <c r="O107" s="20">
        <f t="shared" si="47"/>
        <v>60239.266526515785</v>
      </c>
      <c r="P107" s="20">
        <f t="shared" si="48"/>
        <v>60239.266526515785</v>
      </c>
      <c r="Q107" s="20">
        <f t="shared" si="49"/>
        <v>60239.266526515785</v>
      </c>
      <c r="R107" s="40">
        <f t="shared" si="50"/>
        <v>60239.266526515785</v>
      </c>
      <c r="S107" s="20">
        <f t="shared" si="51"/>
        <v>60239.266526515785</v>
      </c>
      <c r="T107" s="20">
        <f t="shared" si="52"/>
        <v>60239.266526515785</v>
      </c>
      <c r="U107" s="20">
        <f t="shared" si="53"/>
        <v>54215.339873864206</v>
      </c>
      <c r="V107" s="20">
        <f t="shared" si="54"/>
        <v>90358.899789773684</v>
      </c>
      <c r="W107" s="20">
        <f t="shared" si="55"/>
        <v>69275.156505493142</v>
      </c>
      <c r="X107" s="20">
        <f t="shared" si="56"/>
        <v>90358.899789773684</v>
      </c>
      <c r="Y107" s="20">
        <f t="shared" si="57"/>
        <v>69275.156505493142</v>
      </c>
      <c r="Z107" s="20">
        <f t="shared" si="59"/>
        <v>103125.83633333333</v>
      </c>
      <c r="AA107" s="35">
        <f t="shared" si="60"/>
        <v>106765.57173333333</v>
      </c>
      <c r="AB107" s="35">
        <f t="shared" si="61"/>
        <v>90993.384999999995</v>
      </c>
      <c r="AC107" s="35">
        <f t="shared" si="62"/>
        <v>72794.707999999984</v>
      </c>
      <c r="AD107" s="34" t="s">
        <v>14</v>
      </c>
      <c r="AE107" s="34" t="s">
        <v>14</v>
      </c>
      <c r="AF107" s="34" t="s">
        <v>14</v>
      </c>
      <c r="AG107" s="34" t="s">
        <v>14</v>
      </c>
      <c r="AH107" s="34" t="s">
        <v>14</v>
      </c>
      <c r="AI107" s="34" t="s">
        <v>14</v>
      </c>
      <c r="AJ107" s="34" t="s">
        <v>14</v>
      </c>
      <c r="AK107" s="34" t="s">
        <v>14</v>
      </c>
      <c r="AL107" s="34" t="s">
        <v>14</v>
      </c>
      <c r="AM107" s="34" t="s">
        <v>14</v>
      </c>
      <c r="AN107" s="34" t="s">
        <v>14</v>
      </c>
      <c r="AO107" s="34" t="s">
        <v>14</v>
      </c>
      <c r="AP107" s="34" t="s">
        <v>14</v>
      </c>
      <c r="AQ107" s="34" t="s">
        <v>14</v>
      </c>
      <c r="AR107" s="34" t="s">
        <v>14</v>
      </c>
      <c r="AS107" s="34" t="s">
        <v>14</v>
      </c>
      <c r="AT107" s="34" t="s">
        <v>14</v>
      </c>
      <c r="AU107" s="34" t="s">
        <v>14</v>
      </c>
      <c r="AV107" s="20">
        <f t="shared" si="63"/>
        <v>51203.376547538413</v>
      </c>
      <c r="AW107" s="20">
        <f t="shared" si="64"/>
        <v>90358.899789773684</v>
      </c>
    </row>
    <row r="108" spans="1:49" ht="38.15" customHeight="1" x14ac:dyDescent="0.35">
      <c r="A108" s="36" t="s">
        <v>179</v>
      </c>
      <c r="B108" s="37">
        <v>919</v>
      </c>
      <c r="C108" s="38" t="s">
        <v>65</v>
      </c>
      <c r="D108" s="20">
        <v>78111.907209302313</v>
      </c>
      <c r="E108" s="20">
        <v>78111.907209302313</v>
      </c>
      <c r="F108" s="35" t="s">
        <v>42</v>
      </c>
      <c r="G108" s="20">
        <v>49661.030631060181</v>
      </c>
      <c r="H108" s="20">
        <f t="shared" si="58"/>
        <v>49661.030631060181</v>
      </c>
      <c r="I108" s="20">
        <f t="shared" ref="I108:I117" si="65">G108</f>
        <v>49661.030631060181</v>
      </c>
      <c r="J108" s="20">
        <f t="shared" ref="J108:J117" si="66">G108</f>
        <v>49661.030631060181</v>
      </c>
      <c r="K108" s="20">
        <f t="shared" ref="K108:K117" si="67">G108</f>
        <v>49661.030631060181</v>
      </c>
      <c r="L108" s="20">
        <f t="shared" ref="L108:L117" si="68">G108</f>
        <v>49661.030631060181</v>
      </c>
      <c r="M108" s="39">
        <f t="shared" ref="M108:M117" si="69">G108</f>
        <v>49661.030631060181</v>
      </c>
      <c r="N108" s="20">
        <f t="shared" ref="N108:N117" si="70">G108</f>
        <v>49661.030631060181</v>
      </c>
      <c r="O108" s="20">
        <f t="shared" ref="O108:O117" si="71">G108</f>
        <v>49661.030631060181</v>
      </c>
      <c r="P108" s="20">
        <f t="shared" ref="P108:P117" si="72">G108</f>
        <v>49661.030631060181</v>
      </c>
      <c r="Q108" s="20">
        <f t="shared" ref="Q108:Q117" si="73">G108</f>
        <v>49661.030631060181</v>
      </c>
      <c r="R108" s="40">
        <f t="shared" ref="R108:R117" si="74">G108</f>
        <v>49661.030631060181</v>
      </c>
      <c r="S108" s="20">
        <f t="shared" ref="S108:S117" si="75">G108</f>
        <v>49661.030631060181</v>
      </c>
      <c r="T108" s="20">
        <f t="shared" ref="T108:T117" si="76">G108</f>
        <v>49661.030631060181</v>
      </c>
      <c r="U108" s="20">
        <f t="shared" ref="U108:U117" si="77">G108*0.9</f>
        <v>44694.927567954161</v>
      </c>
      <c r="V108" s="20">
        <f t="shared" ref="V108:V117" si="78">G108*1.5</f>
        <v>74491.545946590268</v>
      </c>
      <c r="W108" s="20">
        <f t="shared" ref="W108:W117" si="79">G108*1.15</f>
        <v>57110.1852257192</v>
      </c>
      <c r="X108" s="20">
        <f t="shared" ref="X108:X117" si="80">G108*1.5</f>
        <v>74491.545946590268</v>
      </c>
      <c r="Y108" s="20">
        <f t="shared" ref="Y108:Y117" si="81">G108*1.15</f>
        <v>57110.1852257192</v>
      </c>
      <c r="Z108" s="20">
        <f t="shared" si="59"/>
        <v>66395.121127906968</v>
      </c>
      <c r="AA108" s="35">
        <f t="shared" si="60"/>
        <v>68738.478344186035</v>
      </c>
      <c r="AB108" s="35">
        <f t="shared" si="61"/>
        <v>58583.930406976739</v>
      </c>
      <c r="AC108" s="35">
        <f t="shared" si="62"/>
        <v>46867.144325581387</v>
      </c>
      <c r="AD108" s="34" t="s">
        <v>14</v>
      </c>
      <c r="AE108" s="34" t="s">
        <v>14</v>
      </c>
      <c r="AF108" s="34" t="s">
        <v>14</v>
      </c>
      <c r="AG108" s="34" t="s">
        <v>14</v>
      </c>
      <c r="AH108" s="34" t="s">
        <v>14</v>
      </c>
      <c r="AI108" s="34" t="s">
        <v>14</v>
      </c>
      <c r="AJ108" s="34" t="s">
        <v>14</v>
      </c>
      <c r="AK108" s="34" t="s">
        <v>14</v>
      </c>
      <c r="AL108" s="34" t="s">
        <v>14</v>
      </c>
      <c r="AM108" s="34" t="s">
        <v>14</v>
      </c>
      <c r="AN108" s="34" t="s">
        <v>14</v>
      </c>
      <c r="AO108" s="34" t="s">
        <v>14</v>
      </c>
      <c r="AP108" s="34" t="s">
        <v>14</v>
      </c>
      <c r="AQ108" s="34" t="s">
        <v>14</v>
      </c>
      <c r="AR108" s="34" t="s">
        <v>14</v>
      </c>
      <c r="AS108" s="34" t="s">
        <v>14</v>
      </c>
      <c r="AT108" s="34" t="s">
        <v>14</v>
      </c>
      <c r="AU108" s="34" t="s">
        <v>14</v>
      </c>
      <c r="AV108" s="20">
        <f t="shared" si="63"/>
        <v>42211.876036401154</v>
      </c>
      <c r="AW108" s="20">
        <f t="shared" si="64"/>
        <v>74491.545946590268</v>
      </c>
    </row>
    <row r="109" spans="1:49" ht="38.15" customHeight="1" x14ac:dyDescent="0.35">
      <c r="A109" s="36" t="s">
        <v>180</v>
      </c>
      <c r="B109" s="37">
        <v>920</v>
      </c>
      <c r="C109" s="38" t="s">
        <v>65</v>
      </c>
      <c r="D109" s="20">
        <v>59659.199999999997</v>
      </c>
      <c r="E109" s="20">
        <v>59659.199999999997</v>
      </c>
      <c r="F109" s="35" t="s">
        <v>42</v>
      </c>
      <c r="G109" s="20">
        <v>35020.029882442403</v>
      </c>
      <c r="H109" s="20">
        <f t="shared" si="58"/>
        <v>35020.029882442403</v>
      </c>
      <c r="I109" s="20">
        <f t="shared" si="65"/>
        <v>35020.029882442403</v>
      </c>
      <c r="J109" s="20">
        <f t="shared" si="66"/>
        <v>35020.029882442403</v>
      </c>
      <c r="K109" s="20">
        <f t="shared" si="67"/>
        <v>35020.029882442403</v>
      </c>
      <c r="L109" s="20">
        <f t="shared" si="68"/>
        <v>35020.029882442403</v>
      </c>
      <c r="M109" s="39">
        <f t="shared" si="69"/>
        <v>35020.029882442403</v>
      </c>
      <c r="N109" s="20">
        <f t="shared" si="70"/>
        <v>35020.029882442403</v>
      </c>
      <c r="O109" s="20">
        <f t="shared" si="71"/>
        <v>35020.029882442403</v>
      </c>
      <c r="P109" s="20">
        <f t="shared" si="72"/>
        <v>35020.029882442403</v>
      </c>
      <c r="Q109" s="20">
        <f t="shared" si="73"/>
        <v>35020.029882442403</v>
      </c>
      <c r="R109" s="40">
        <f t="shared" si="74"/>
        <v>35020.029882442403</v>
      </c>
      <c r="S109" s="20">
        <f t="shared" si="75"/>
        <v>35020.029882442403</v>
      </c>
      <c r="T109" s="20">
        <f t="shared" si="76"/>
        <v>35020.029882442403</v>
      </c>
      <c r="U109" s="20">
        <f t="shared" si="77"/>
        <v>31518.026894198163</v>
      </c>
      <c r="V109" s="20">
        <f t="shared" si="78"/>
        <v>52530.0448236636</v>
      </c>
      <c r="W109" s="20">
        <f t="shared" si="79"/>
        <v>40273.034364808758</v>
      </c>
      <c r="X109" s="20">
        <f t="shared" si="80"/>
        <v>52530.0448236636</v>
      </c>
      <c r="Y109" s="20">
        <f t="shared" si="81"/>
        <v>40273.034364808758</v>
      </c>
      <c r="Z109" s="20">
        <f t="shared" si="59"/>
        <v>50710.32</v>
      </c>
      <c r="AA109" s="35">
        <f t="shared" si="60"/>
        <v>52500.095999999998</v>
      </c>
      <c r="AB109" s="35">
        <f t="shared" si="61"/>
        <v>44744.399999999994</v>
      </c>
      <c r="AC109" s="35">
        <f t="shared" si="62"/>
        <v>35795.519999999997</v>
      </c>
      <c r="AD109" s="34" t="s">
        <v>14</v>
      </c>
      <c r="AE109" s="34" t="s">
        <v>14</v>
      </c>
      <c r="AF109" s="34" t="s">
        <v>14</v>
      </c>
      <c r="AG109" s="34" t="s">
        <v>14</v>
      </c>
      <c r="AH109" s="34" t="s">
        <v>14</v>
      </c>
      <c r="AI109" s="34" t="s">
        <v>14</v>
      </c>
      <c r="AJ109" s="34" t="s">
        <v>14</v>
      </c>
      <c r="AK109" s="34" t="s">
        <v>14</v>
      </c>
      <c r="AL109" s="34" t="s">
        <v>14</v>
      </c>
      <c r="AM109" s="34" t="s">
        <v>14</v>
      </c>
      <c r="AN109" s="34" t="s">
        <v>14</v>
      </c>
      <c r="AO109" s="34" t="s">
        <v>14</v>
      </c>
      <c r="AP109" s="34" t="s">
        <v>14</v>
      </c>
      <c r="AQ109" s="34" t="s">
        <v>14</v>
      </c>
      <c r="AR109" s="34" t="s">
        <v>14</v>
      </c>
      <c r="AS109" s="34" t="s">
        <v>14</v>
      </c>
      <c r="AT109" s="34" t="s">
        <v>14</v>
      </c>
      <c r="AU109" s="34" t="s">
        <v>14</v>
      </c>
      <c r="AV109" s="20">
        <f t="shared" si="63"/>
        <v>29767.02540007604</v>
      </c>
      <c r="AW109" s="20">
        <f t="shared" si="64"/>
        <v>52530.0448236636</v>
      </c>
    </row>
    <row r="110" spans="1:49" ht="38.15" customHeight="1" x14ac:dyDescent="0.35">
      <c r="A110" s="36" t="s">
        <v>181</v>
      </c>
      <c r="B110" s="37">
        <v>933</v>
      </c>
      <c r="C110" s="38" t="s">
        <v>65</v>
      </c>
      <c r="D110" s="20">
        <v>45583.920000000006</v>
      </c>
      <c r="E110" s="20">
        <v>45583.920000000006</v>
      </c>
      <c r="F110" s="35" t="s">
        <v>42</v>
      </c>
      <c r="G110" s="20">
        <v>26217.372700591011</v>
      </c>
      <c r="H110" s="20">
        <f t="shared" si="58"/>
        <v>26217.372700591011</v>
      </c>
      <c r="I110" s="20">
        <f t="shared" si="65"/>
        <v>26217.372700591011</v>
      </c>
      <c r="J110" s="20">
        <f t="shared" si="66"/>
        <v>26217.372700591011</v>
      </c>
      <c r="K110" s="20">
        <f t="shared" si="67"/>
        <v>26217.372700591011</v>
      </c>
      <c r="L110" s="20">
        <f t="shared" si="68"/>
        <v>26217.372700591011</v>
      </c>
      <c r="M110" s="39">
        <f t="shared" si="69"/>
        <v>26217.372700591011</v>
      </c>
      <c r="N110" s="20">
        <f t="shared" si="70"/>
        <v>26217.372700591011</v>
      </c>
      <c r="O110" s="20">
        <f t="shared" si="71"/>
        <v>26217.372700591011</v>
      </c>
      <c r="P110" s="20">
        <f t="shared" si="72"/>
        <v>26217.372700591011</v>
      </c>
      <c r="Q110" s="20">
        <f t="shared" si="73"/>
        <v>26217.372700591011</v>
      </c>
      <c r="R110" s="40">
        <f t="shared" si="74"/>
        <v>26217.372700591011</v>
      </c>
      <c r="S110" s="20">
        <f t="shared" si="75"/>
        <v>26217.372700591011</v>
      </c>
      <c r="T110" s="20">
        <f t="shared" si="76"/>
        <v>26217.372700591011</v>
      </c>
      <c r="U110" s="20">
        <f t="shared" si="77"/>
        <v>23595.635430531911</v>
      </c>
      <c r="V110" s="20">
        <f t="shared" si="78"/>
        <v>39326.059050886513</v>
      </c>
      <c r="W110" s="20">
        <f t="shared" si="79"/>
        <v>30149.978605679662</v>
      </c>
      <c r="X110" s="20">
        <f t="shared" si="80"/>
        <v>39326.059050886513</v>
      </c>
      <c r="Y110" s="20">
        <f t="shared" si="81"/>
        <v>30149.978605679662</v>
      </c>
      <c r="Z110" s="20">
        <f t="shared" si="59"/>
        <v>38746.332000000002</v>
      </c>
      <c r="AA110" s="35">
        <f t="shared" si="60"/>
        <v>40113.849600000009</v>
      </c>
      <c r="AB110" s="35">
        <f t="shared" si="61"/>
        <v>34187.94</v>
      </c>
      <c r="AC110" s="35">
        <f t="shared" si="62"/>
        <v>27350.352000000003</v>
      </c>
      <c r="AD110" s="34" t="s">
        <v>14</v>
      </c>
      <c r="AE110" s="34" t="s">
        <v>14</v>
      </c>
      <c r="AF110" s="34" t="s">
        <v>14</v>
      </c>
      <c r="AG110" s="34" t="s">
        <v>14</v>
      </c>
      <c r="AH110" s="34" t="s">
        <v>14</v>
      </c>
      <c r="AI110" s="34" t="s">
        <v>14</v>
      </c>
      <c r="AJ110" s="34" t="s">
        <v>14</v>
      </c>
      <c r="AK110" s="34" t="s">
        <v>14</v>
      </c>
      <c r="AL110" s="34" t="s">
        <v>14</v>
      </c>
      <c r="AM110" s="34" t="s">
        <v>14</v>
      </c>
      <c r="AN110" s="34" t="s">
        <v>14</v>
      </c>
      <c r="AO110" s="34" t="s">
        <v>14</v>
      </c>
      <c r="AP110" s="34" t="s">
        <v>14</v>
      </c>
      <c r="AQ110" s="34" t="s">
        <v>14</v>
      </c>
      <c r="AR110" s="34" t="s">
        <v>14</v>
      </c>
      <c r="AS110" s="34" t="s">
        <v>14</v>
      </c>
      <c r="AT110" s="34" t="s">
        <v>14</v>
      </c>
      <c r="AU110" s="34" t="s">
        <v>14</v>
      </c>
      <c r="AV110" s="20">
        <f t="shared" si="63"/>
        <v>22284.766795502361</v>
      </c>
      <c r="AW110" s="20">
        <f t="shared" si="64"/>
        <v>39326.059050886513</v>
      </c>
    </row>
    <row r="111" spans="1:49" ht="38.15" customHeight="1" x14ac:dyDescent="0.35">
      <c r="A111" s="36" t="s">
        <v>182</v>
      </c>
      <c r="B111" s="37">
        <v>935</v>
      </c>
      <c r="C111" s="38" t="s">
        <v>65</v>
      </c>
      <c r="D111" s="20">
        <v>113512.9</v>
      </c>
      <c r="E111" s="20">
        <v>113512.9</v>
      </c>
      <c r="F111" s="35" t="s">
        <v>42</v>
      </c>
      <c r="G111" s="20">
        <v>47479.175432139753</v>
      </c>
      <c r="H111" s="20">
        <f t="shared" si="58"/>
        <v>47479.175432139753</v>
      </c>
      <c r="I111" s="20">
        <f t="shared" si="65"/>
        <v>47479.175432139753</v>
      </c>
      <c r="J111" s="20">
        <f t="shared" si="66"/>
        <v>47479.175432139753</v>
      </c>
      <c r="K111" s="20">
        <f t="shared" si="67"/>
        <v>47479.175432139753</v>
      </c>
      <c r="L111" s="20">
        <f t="shared" si="68"/>
        <v>47479.175432139753</v>
      </c>
      <c r="M111" s="39">
        <f t="shared" si="69"/>
        <v>47479.175432139753</v>
      </c>
      <c r="N111" s="20">
        <f t="shared" si="70"/>
        <v>47479.175432139753</v>
      </c>
      <c r="O111" s="20">
        <f t="shared" si="71"/>
        <v>47479.175432139753</v>
      </c>
      <c r="P111" s="20">
        <f t="shared" si="72"/>
        <v>47479.175432139753</v>
      </c>
      <c r="Q111" s="20">
        <f t="shared" si="73"/>
        <v>47479.175432139753</v>
      </c>
      <c r="R111" s="40">
        <f t="shared" si="74"/>
        <v>47479.175432139753</v>
      </c>
      <c r="S111" s="20">
        <f t="shared" si="75"/>
        <v>47479.175432139753</v>
      </c>
      <c r="T111" s="20">
        <f t="shared" si="76"/>
        <v>47479.175432139753</v>
      </c>
      <c r="U111" s="20">
        <f t="shared" si="77"/>
        <v>42731.257888925778</v>
      </c>
      <c r="V111" s="20">
        <f t="shared" si="78"/>
        <v>71218.763148209633</v>
      </c>
      <c r="W111" s="20">
        <f t="shared" si="79"/>
        <v>54601.051746960715</v>
      </c>
      <c r="X111" s="20">
        <f t="shared" si="80"/>
        <v>71218.763148209633</v>
      </c>
      <c r="Y111" s="20">
        <f t="shared" si="81"/>
        <v>54601.051746960715</v>
      </c>
      <c r="Z111" s="20">
        <f t="shared" si="59"/>
        <v>96485.964999999997</v>
      </c>
      <c r="AA111" s="35">
        <f t="shared" si="60"/>
        <v>99891.351999999999</v>
      </c>
      <c r="AB111" s="35">
        <f t="shared" si="61"/>
        <v>85134.674999999988</v>
      </c>
      <c r="AC111" s="35">
        <f t="shared" si="62"/>
        <v>68107.739999999991</v>
      </c>
      <c r="AD111" s="34" t="s">
        <v>14</v>
      </c>
      <c r="AE111" s="34" t="s">
        <v>14</v>
      </c>
      <c r="AF111" s="34" t="s">
        <v>14</v>
      </c>
      <c r="AG111" s="34" t="s">
        <v>14</v>
      </c>
      <c r="AH111" s="34" t="s">
        <v>14</v>
      </c>
      <c r="AI111" s="34" t="s">
        <v>14</v>
      </c>
      <c r="AJ111" s="34" t="s">
        <v>14</v>
      </c>
      <c r="AK111" s="34" t="s">
        <v>14</v>
      </c>
      <c r="AL111" s="34" t="s">
        <v>14</v>
      </c>
      <c r="AM111" s="34" t="s">
        <v>14</v>
      </c>
      <c r="AN111" s="34" t="s">
        <v>14</v>
      </c>
      <c r="AO111" s="34" t="s">
        <v>14</v>
      </c>
      <c r="AP111" s="34" t="s">
        <v>14</v>
      </c>
      <c r="AQ111" s="34" t="s">
        <v>14</v>
      </c>
      <c r="AR111" s="34" t="s">
        <v>14</v>
      </c>
      <c r="AS111" s="34" t="s">
        <v>14</v>
      </c>
      <c r="AT111" s="34" t="s">
        <v>14</v>
      </c>
      <c r="AU111" s="34" t="s">
        <v>14</v>
      </c>
      <c r="AV111" s="20">
        <f t="shared" si="63"/>
        <v>40357.299117318791</v>
      </c>
      <c r="AW111" s="20">
        <f t="shared" si="64"/>
        <v>71218.763148209633</v>
      </c>
    </row>
    <row r="112" spans="1:49" ht="38.15" customHeight="1" x14ac:dyDescent="0.35">
      <c r="A112" s="36" t="s">
        <v>183</v>
      </c>
      <c r="B112" s="37">
        <v>939</v>
      </c>
      <c r="C112" s="38" t="s">
        <v>65</v>
      </c>
      <c r="D112" s="20">
        <v>62235.705000000002</v>
      </c>
      <c r="E112" s="20">
        <v>62235.705000000002</v>
      </c>
      <c r="F112" s="35" t="s">
        <v>42</v>
      </c>
      <c r="G112" s="20">
        <v>57646.119083201156</v>
      </c>
      <c r="H112" s="20">
        <f t="shared" si="58"/>
        <v>57646.119083201156</v>
      </c>
      <c r="I112" s="20">
        <f t="shared" si="65"/>
        <v>57646.119083201156</v>
      </c>
      <c r="J112" s="20">
        <f t="shared" si="66"/>
        <v>57646.119083201156</v>
      </c>
      <c r="K112" s="20">
        <f t="shared" si="67"/>
        <v>57646.119083201156</v>
      </c>
      <c r="L112" s="20">
        <f t="shared" si="68"/>
        <v>57646.119083201156</v>
      </c>
      <c r="M112" s="39">
        <f t="shared" si="69"/>
        <v>57646.119083201156</v>
      </c>
      <c r="N112" s="20">
        <f t="shared" si="70"/>
        <v>57646.119083201156</v>
      </c>
      <c r="O112" s="20">
        <f t="shared" si="71"/>
        <v>57646.119083201156</v>
      </c>
      <c r="P112" s="20">
        <f t="shared" si="72"/>
        <v>57646.119083201156</v>
      </c>
      <c r="Q112" s="20">
        <f t="shared" si="73"/>
        <v>57646.119083201156</v>
      </c>
      <c r="R112" s="40">
        <f t="shared" si="74"/>
        <v>57646.119083201156</v>
      </c>
      <c r="S112" s="20">
        <f t="shared" si="75"/>
        <v>57646.119083201156</v>
      </c>
      <c r="T112" s="20">
        <f t="shared" si="76"/>
        <v>57646.119083201156</v>
      </c>
      <c r="U112" s="20">
        <f t="shared" si="77"/>
        <v>51881.507174881044</v>
      </c>
      <c r="V112" s="20">
        <f t="shared" si="78"/>
        <v>86469.178624801731</v>
      </c>
      <c r="W112" s="20">
        <f t="shared" si="79"/>
        <v>66293.036945681321</v>
      </c>
      <c r="X112" s="20">
        <f t="shared" si="80"/>
        <v>86469.178624801731</v>
      </c>
      <c r="Y112" s="20">
        <f t="shared" si="81"/>
        <v>66293.036945681321</v>
      </c>
      <c r="Z112" s="20">
        <f t="shared" si="59"/>
        <v>52900.349249999999</v>
      </c>
      <c r="AA112" s="35">
        <f t="shared" si="60"/>
        <v>54767.420400000003</v>
      </c>
      <c r="AB112" s="35">
        <f t="shared" si="61"/>
        <v>46676.778749999998</v>
      </c>
      <c r="AC112" s="35">
        <f t="shared" si="62"/>
        <v>37341.423000000003</v>
      </c>
      <c r="AD112" s="34" t="s">
        <v>14</v>
      </c>
      <c r="AE112" s="34" t="s">
        <v>14</v>
      </c>
      <c r="AF112" s="34" t="s">
        <v>14</v>
      </c>
      <c r="AG112" s="34" t="s">
        <v>14</v>
      </c>
      <c r="AH112" s="34" t="s">
        <v>14</v>
      </c>
      <c r="AI112" s="34" t="s">
        <v>14</v>
      </c>
      <c r="AJ112" s="34" t="s">
        <v>14</v>
      </c>
      <c r="AK112" s="34" t="s">
        <v>14</v>
      </c>
      <c r="AL112" s="34" t="s">
        <v>14</v>
      </c>
      <c r="AM112" s="34" t="s">
        <v>14</v>
      </c>
      <c r="AN112" s="34" t="s">
        <v>14</v>
      </c>
      <c r="AO112" s="34" t="s">
        <v>14</v>
      </c>
      <c r="AP112" s="34" t="s">
        <v>14</v>
      </c>
      <c r="AQ112" s="34" t="s">
        <v>14</v>
      </c>
      <c r="AR112" s="34" t="s">
        <v>14</v>
      </c>
      <c r="AS112" s="34" t="s">
        <v>14</v>
      </c>
      <c r="AT112" s="34" t="s">
        <v>14</v>
      </c>
      <c r="AU112" s="34" t="s">
        <v>14</v>
      </c>
      <c r="AV112" s="20">
        <f t="shared" si="63"/>
        <v>48999.201220720985</v>
      </c>
      <c r="AW112" s="20">
        <f t="shared" si="64"/>
        <v>86469.178624801731</v>
      </c>
    </row>
    <row r="113" spans="1:49" ht="38.15" customHeight="1" x14ac:dyDescent="0.35">
      <c r="A113" s="36" t="s">
        <v>184</v>
      </c>
      <c r="B113" s="37">
        <v>949</v>
      </c>
      <c r="C113" s="38" t="s">
        <v>65</v>
      </c>
      <c r="D113" s="20">
        <v>48971.796666666662</v>
      </c>
      <c r="E113" s="20">
        <v>48971.796666666662</v>
      </c>
      <c r="F113" s="35" t="s">
        <v>42</v>
      </c>
      <c r="G113" s="20">
        <v>35932.898034634396</v>
      </c>
      <c r="H113" s="20">
        <f t="shared" si="58"/>
        <v>35932.898034634396</v>
      </c>
      <c r="I113" s="20">
        <f t="shared" si="65"/>
        <v>35932.898034634396</v>
      </c>
      <c r="J113" s="20">
        <f t="shared" si="66"/>
        <v>35932.898034634396</v>
      </c>
      <c r="K113" s="20">
        <f t="shared" si="67"/>
        <v>35932.898034634396</v>
      </c>
      <c r="L113" s="20">
        <f t="shared" si="68"/>
        <v>35932.898034634396</v>
      </c>
      <c r="M113" s="39">
        <f t="shared" si="69"/>
        <v>35932.898034634396</v>
      </c>
      <c r="N113" s="20">
        <f t="shared" si="70"/>
        <v>35932.898034634396</v>
      </c>
      <c r="O113" s="20">
        <f t="shared" si="71"/>
        <v>35932.898034634396</v>
      </c>
      <c r="P113" s="20">
        <f t="shared" si="72"/>
        <v>35932.898034634396</v>
      </c>
      <c r="Q113" s="20">
        <f t="shared" si="73"/>
        <v>35932.898034634396</v>
      </c>
      <c r="R113" s="40">
        <f t="shared" si="74"/>
        <v>35932.898034634396</v>
      </c>
      <c r="S113" s="20">
        <f t="shared" si="75"/>
        <v>35932.898034634396</v>
      </c>
      <c r="T113" s="20">
        <f t="shared" si="76"/>
        <v>35932.898034634396</v>
      </c>
      <c r="U113" s="20">
        <f t="shared" si="77"/>
        <v>32339.608231170958</v>
      </c>
      <c r="V113" s="20">
        <f t="shared" si="78"/>
        <v>53899.347051951598</v>
      </c>
      <c r="W113" s="20">
        <f t="shared" si="79"/>
        <v>41322.832739829551</v>
      </c>
      <c r="X113" s="20">
        <f t="shared" si="80"/>
        <v>53899.347051951598</v>
      </c>
      <c r="Y113" s="20">
        <f t="shared" si="81"/>
        <v>41322.832739829551</v>
      </c>
      <c r="Z113" s="20">
        <f t="shared" si="59"/>
        <v>41626.027166666659</v>
      </c>
      <c r="AA113" s="35">
        <f t="shared" si="60"/>
        <v>43095.181066666664</v>
      </c>
      <c r="AB113" s="35">
        <f t="shared" si="61"/>
        <v>36728.847499999996</v>
      </c>
      <c r="AC113" s="35">
        <f t="shared" si="62"/>
        <v>29383.077999999998</v>
      </c>
      <c r="AD113" s="34" t="s">
        <v>14</v>
      </c>
      <c r="AE113" s="34" t="s">
        <v>14</v>
      </c>
      <c r="AF113" s="34" t="s">
        <v>14</v>
      </c>
      <c r="AG113" s="34" t="s">
        <v>14</v>
      </c>
      <c r="AH113" s="34" t="s">
        <v>14</v>
      </c>
      <c r="AI113" s="34" t="s">
        <v>14</v>
      </c>
      <c r="AJ113" s="34" t="s">
        <v>14</v>
      </c>
      <c r="AK113" s="34" t="s">
        <v>14</v>
      </c>
      <c r="AL113" s="34" t="s">
        <v>14</v>
      </c>
      <c r="AM113" s="34" t="s">
        <v>14</v>
      </c>
      <c r="AN113" s="34" t="s">
        <v>14</v>
      </c>
      <c r="AO113" s="34" t="s">
        <v>14</v>
      </c>
      <c r="AP113" s="34" t="s">
        <v>14</v>
      </c>
      <c r="AQ113" s="34" t="s">
        <v>14</v>
      </c>
      <c r="AR113" s="34" t="s">
        <v>14</v>
      </c>
      <c r="AS113" s="34" t="s">
        <v>14</v>
      </c>
      <c r="AT113" s="34" t="s">
        <v>14</v>
      </c>
      <c r="AU113" s="34" t="s">
        <v>14</v>
      </c>
      <c r="AV113" s="20">
        <f t="shared" si="63"/>
        <v>30542.963329439237</v>
      </c>
      <c r="AW113" s="20">
        <f t="shared" si="64"/>
        <v>53899.347051951598</v>
      </c>
    </row>
    <row r="114" spans="1:49" ht="38.15" customHeight="1" x14ac:dyDescent="0.35">
      <c r="A114" s="36" t="s">
        <v>185</v>
      </c>
      <c r="B114" s="37">
        <v>974</v>
      </c>
      <c r="C114" s="38" t="s">
        <v>65</v>
      </c>
      <c r="D114" s="20">
        <v>60735.61</v>
      </c>
      <c r="E114" s="20">
        <v>60735.61</v>
      </c>
      <c r="F114" s="35" t="s">
        <v>42</v>
      </c>
      <c r="G114" s="20">
        <v>51356.357199416743</v>
      </c>
      <c r="H114" s="20">
        <f t="shared" si="58"/>
        <v>51356.357199416743</v>
      </c>
      <c r="I114" s="20">
        <f t="shared" si="65"/>
        <v>51356.357199416743</v>
      </c>
      <c r="J114" s="20">
        <f t="shared" si="66"/>
        <v>51356.357199416743</v>
      </c>
      <c r="K114" s="20">
        <f t="shared" si="67"/>
        <v>51356.357199416743</v>
      </c>
      <c r="L114" s="20">
        <f t="shared" si="68"/>
        <v>51356.357199416743</v>
      </c>
      <c r="M114" s="39">
        <f t="shared" si="69"/>
        <v>51356.357199416743</v>
      </c>
      <c r="N114" s="20">
        <f t="shared" si="70"/>
        <v>51356.357199416743</v>
      </c>
      <c r="O114" s="20">
        <f t="shared" si="71"/>
        <v>51356.357199416743</v>
      </c>
      <c r="P114" s="20">
        <f t="shared" si="72"/>
        <v>51356.357199416743</v>
      </c>
      <c r="Q114" s="20">
        <f t="shared" si="73"/>
        <v>51356.357199416743</v>
      </c>
      <c r="R114" s="40">
        <f t="shared" si="74"/>
        <v>51356.357199416743</v>
      </c>
      <c r="S114" s="20">
        <f t="shared" si="75"/>
        <v>51356.357199416743</v>
      </c>
      <c r="T114" s="20">
        <f t="shared" si="76"/>
        <v>51356.357199416743</v>
      </c>
      <c r="U114" s="20">
        <f t="shared" si="77"/>
        <v>46220.721479475069</v>
      </c>
      <c r="V114" s="20">
        <f t="shared" si="78"/>
        <v>77034.535799125122</v>
      </c>
      <c r="W114" s="20">
        <f t="shared" si="79"/>
        <v>59059.810779329251</v>
      </c>
      <c r="X114" s="20">
        <f t="shared" si="80"/>
        <v>77034.535799125122</v>
      </c>
      <c r="Y114" s="20">
        <f t="shared" si="81"/>
        <v>59059.810779329251</v>
      </c>
      <c r="Z114" s="20">
        <f t="shared" si="59"/>
        <v>51625.268499999998</v>
      </c>
      <c r="AA114" s="35">
        <f t="shared" si="60"/>
        <v>53447.336799999997</v>
      </c>
      <c r="AB114" s="35">
        <f t="shared" si="61"/>
        <v>45551.707500000004</v>
      </c>
      <c r="AC114" s="35">
        <f t="shared" si="62"/>
        <v>36441.366000000002</v>
      </c>
      <c r="AD114" s="34" t="s">
        <v>14</v>
      </c>
      <c r="AE114" s="34" t="s">
        <v>14</v>
      </c>
      <c r="AF114" s="34" t="s">
        <v>14</v>
      </c>
      <c r="AG114" s="34" t="s">
        <v>14</v>
      </c>
      <c r="AH114" s="34" t="s">
        <v>14</v>
      </c>
      <c r="AI114" s="34" t="s">
        <v>14</v>
      </c>
      <c r="AJ114" s="34" t="s">
        <v>14</v>
      </c>
      <c r="AK114" s="34" t="s">
        <v>14</v>
      </c>
      <c r="AL114" s="34" t="s">
        <v>14</v>
      </c>
      <c r="AM114" s="34" t="s">
        <v>14</v>
      </c>
      <c r="AN114" s="34" t="s">
        <v>14</v>
      </c>
      <c r="AO114" s="34" t="s">
        <v>14</v>
      </c>
      <c r="AP114" s="34" t="s">
        <v>14</v>
      </c>
      <c r="AQ114" s="34" t="s">
        <v>14</v>
      </c>
      <c r="AR114" s="34" t="s">
        <v>14</v>
      </c>
      <c r="AS114" s="34" t="s">
        <v>14</v>
      </c>
      <c r="AT114" s="34" t="s">
        <v>14</v>
      </c>
      <c r="AU114" s="34" t="s">
        <v>14</v>
      </c>
      <c r="AV114" s="20">
        <f t="shared" si="63"/>
        <v>43652.903619504228</v>
      </c>
      <c r="AW114" s="20">
        <f t="shared" si="64"/>
        <v>77034.535799125122</v>
      </c>
    </row>
    <row r="115" spans="1:49" ht="38.15" customHeight="1" x14ac:dyDescent="0.35">
      <c r="A115" s="36" t="s">
        <v>186</v>
      </c>
      <c r="B115" s="37">
        <v>981</v>
      </c>
      <c r="C115" s="38" t="s">
        <v>65</v>
      </c>
      <c r="D115" s="20">
        <v>177949.17869565217</v>
      </c>
      <c r="E115" s="20">
        <v>177949.17869565217</v>
      </c>
      <c r="F115" s="35" t="s">
        <v>42</v>
      </c>
      <c r="G115" s="20">
        <v>111284.6466630979</v>
      </c>
      <c r="H115" s="20">
        <f t="shared" si="58"/>
        <v>111284.6466630979</v>
      </c>
      <c r="I115" s="20">
        <f t="shared" si="65"/>
        <v>111284.6466630979</v>
      </c>
      <c r="J115" s="20">
        <f t="shared" si="66"/>
        <v>111284.6466630979</v>
      </c>
      <c r="K115" s="20">
        <f t="shared" si="67"/>
        <v>111284.6466630979</v>
      </c>
      <c r="L115" s="20">
        <f t="shared" si="68"/>
        <v>111284.6466630979</v>
      </c>
      <c r="M115" s="39">
        <f t="shared" si="69"/>
        <v>111284.6466630979</v>
      </c>
      <c r="N115" s="20">
        <f t="shared" si="70"/>
        <v>111284.6466630979</v>
      </c>
      <c r="O115" s="20">
        <f t="shared" si="71"/>
        <v>111284.6466630979</v>
      </c>
      <c r="P115" s="20">
        <f t="shared" si="72"/>
        <v>111284.6466630979</v>
      </c>
      <c r="Q115" s="20">
        <f t="shared" si="73"/>
        <v>111284.6466630979</v>
      </c>
      <c r="R115" s="40">
        <f t="shared" si="74"/>
        <v>111284.6466630979</v>
      </c>
      <c r="S115" s="20">
        <f t="shared" si="75"/>
        <v>111284.6466630979</v>
      </c>
      <c r="T115" s="20">
        <f t="shared" si="76"/>
        <v>111284.6466630979</v>
      </c>
      <c r="U115" s="20">
        <f t="shared" si="77"/>
        <v>100156.18199678812</v>
      </c>
      <c r="V115" s="20">
        <f t="shared" si="78"/>
        <v>166926.96999464685</v>
      </c>
      <c r="W115" s="20">
        <f t="shared" si="79"/>
        <v>127977.34366256258</v>
      </c>
      <c r="X115" s="20">
        <f t="shared" si="80"/>
        <v>166926.96999464685</v>
      </c>
      <c r="Y115" s="20">
        <f t="shared" si="81"/>
        <v>127977.34366256258</v>
      </c>
      <c r="Z115" s="20">
        <f t="shared" si="59"/>
        <v>151256.80189130435</v>
      </c>
      <c r="AA115" s="35">
        <f t="shared" si="60"/>
        <v>156595.2772521739</v>
      </c>
      <c r="AB115" s="35">
        <f t="shared" si="61"/>
        <v>133461.88402173913</v>
      </c>
      <c r="AC115" s="35">
        <f t="shared" si="62"/>
        <v>106769.50721739129</v>
      </c>
      <c r="AD115" s="34" t="s">
        <v>14</v>
      </c>
      <c r="AE115" s="34" t="s">
        <v>14</v>
      </c>
      <c r="AF115" s="34" t="s">
        <v>14</v>
      </c>
      <c r="AG115" s="34" t="s">
        <v>14</v>
      </c>
      <c r="AH115" s="34" t="s">
        <v>14</v>
      </c>
      <c r="AI115" s="34" t="s">
        <v>14</v>
      </c>
      <c r="AJ115" s="34" t="s">
        <v>14</v>
      </c>
      <c r="AK115" s="34" t="s">
        <v>14</v>
      </c>
      <c r="AL115" s="34" t="s">
        <v>14</v>
      </c>
      <c r="AM115" s="34" t="s">
        <v>14</v>
      </c>
      <c r="AN115" s="34" t="s">
        <v>14</v>
      </c>
      <c r="AO115" s="34" t="s">
        <v>14</v>
      </c>
      <c r="AP115" s="34" t="s">
        <v>14</v>
      </c>
      <c r="AQ115" s="34" t="s">
        <v>14</v>
      </c>
      <c r="AR115" s="34" t="s">
        <v>14</v>
      </c>
      <c r="AS115" s="34" t="s">
        <v>14</v>
      </c>
      <c r="AT115" s="34" t="s">
        <v>14</v>
      </c>
      <c r="AU115" s="34" t="s">
        <v>14</v>
      </c>
      <c r="AV115" s="20">
        <f t="shared" si="63"/>
        <v>94591.949663633204</v>
      </c>
      <c r="AW115" s="20">
        <f t="shared" si="64"/>
        <v>166926.96999464685</v>
      </c>
    </row>
    <row r="116" spans="1:49" ht="38.15" customHeight="1" x14ac:dyDescent="0.35">
      <c r="A116" s="36" t="s">
        <v>187</v>
      </c>
      <c r="B116" s="37">
        <v>982</v>
      </c>
      <c r="C116" s="38" t="s">
        <v>65</v>
      </c>
      <c r="D116" s="20">
        <v>96133.25</v>
      </c>
      <c r="E116" s="20">
        <v>96133.25</v>
      </c>
      <c r="F116" s="35" t="s">
        <v>42</v>
      </c>
      <c r="G116" s="20">
        <v>62511.405388839812</v>
      </c>
      <c r="H116" s="20">
        <f t="shared" si="58"/>
        <v>62511.405388839812</v>
      </c>
      <c r="I116" s="20">
        <f t="shared" si="65"/>
        <v>62511.405388839812</v>
      </c>
      <c r="J116" s="20">
        <f t="shared" si="66"/>
        <v>62511.405388839812</v>
      </c>
      <c r="K116" s="20">
        <f t="shared" si="67"/>
        <v>62511.405388839812</v>
      </c>
      <c r="L116" s="20">
        <f t="shared" si="68"/>
        <v>62511.405388839812</v>
      </c>
      <c r="M116" s="39">
        <f t="shared" si="69"/>
        <v>62511.405388839812</v>
      </c>
      <c r="N116" s="20">
        <f t="shared" si="70"/>
        <v>62511.405388839812</v>
      </c>
      <c r="O116" s="20">
        <f t="shared" si="71"/>
        <v>62511.405388839812</v>
      </c>
      <c r="P116" s="20">
        <f t="shared" si="72"/>
        <v>62511.405388839812</v>
      </c>
      <c r="Q116" s="20">
        <f t="shared" si="73"/>
        <v>62511.405388839812</v>
      </c>
      <c r="R116" s="40">
        <f t="shared" si="74"/>
        <v>62511.405388839812</v>
      </c>
      <c r="S116" s="20">
        <f t="shared" si="75"/>
        <v>62511.405388839812</v>
      </c>
      <c r="T116" s="20">
        <f t="shared" si="76"/>
        <v>62511.405388839812</v>
      </c>
      <c r="U116" s="20">
        <f t="shared" si="77"/>
        <v>56260.264849955835</v>
      </c>
      <c r="V116" s="20">
        <f t="shared" si="78"/>
        <v>93767.108083259722</v>
      </c>
      <c r="W116" s="20">
        <f t="shared" si="79"/>
        <v>71888.116197165771</v>
      </c>
      <c r="X116" s="20">
        <f t="shared" si="80"/>
        <v>93767.108083259722</v>
      </c>
      <c r="Y116" s="20">
        <f t="shared" si="81"/>
        <v>71888.116197165771</v>
      </c>
      <c r="Z116" s="20">
        <f t="shared" si="59"/>
        <v>81713.262499999997</v>
      </c>
      <c r="AA116" s="35">
        <f t="shared" si="60"/>
        <v>84597.26</v>
      </c>
      <c r="AB116" s="35">
        <f t="shared" si="61"/>
        <v>72099.9375</v>
      </c>
      <c r="AC116" s="35">
        <f t="shared" si="62"/>
        <v>57679.95</v>
      </c>
      <c r="AD116" s="34" t="s">
        <v>14</v>
      </c>
      <c r="AE116" s="34" t="s">
        <v>14</v>
      </c>
      <c r="AF116" s="34" t="s">
        <v>14</v>
      </c>
      <c r="AG116" s="34" t="s">
        <v>14</v>
      </c>
      <c r="AH116" s="34" t="s">
        <v>14</v>
      </c>
      <c r="AI116" s="34" t="s">
        <v>14</v>
      </c>
      <c r="AJ116" s="34" t="s">
        <v>14</v>
      </c>
      <c r="AK116" s="34" t="s">
        <v>14</v>
      </c>
      <c r="AL116" s="34" t="s">
        <v>14</v>
      </c>
      <c r="AM116" s="34" t="s">
        <v>14</v>
      </c>
      <c r="AN116" s="34" t="s">
        <v>14</v>
      </c>
      <c r="AO116" s="34" t="s">
        <v>14</v>
      </c>
      <c r="AP116" s="34" t="s">
        <v>14</v>
      </c>
      <c r="AQ116" s="34" t="s">
        <v>14</v>
      </c>
      <c r="AR116" s="34" t="s">
        <v>14</v>
      </c>
      <c r="AS116" s="34" t="s">
        <v>14</v>
      </c>
      <c r="AT116" s="34" t="s">
        <v>14</v>
      </c>
      <c r="AU116" s="34" t="s">
        <v>14</v>
      </c>
      <c r="AV116" s="20">
        <f t="shared" si="63"/>
        <v>53134.694580513838</v>
      </c>
      <c r="AW116" s="20">
        <f t="shared" si="64"/>
        <v>93767.108083259722</v>
      </c>
    </row>
    <row r="117" spans="1:49" ht="38.15" customHeight="1" x14ac:dyDescent="0.35">
      <c r="A117" s="36" t="s">
        <v>64</v>
      </c>
      <c r="B117" s="37">
        <v>987</v>
      </c>
      <c r="C117" s="38" t="s">
        <v>65</v>
      </c>
      <c r="D117" s="20">
        <v>92696.04</v>
      </c>
      <c r="E117" s="20">
        <v>92696.04</v>
      </c>
      <c r="F117" s="35" t="s">
        <v>42</v>
      </c>
      <c r="G117" s="20">
        <v>104262.5839539287</v>
      </c>
      <c r="H117" s="20">
        <f t="shared" si="58"/>
        <v>104262.5839539287</v>
      </c>
      <c r="I117" s="20">
        <f t="shared" si="65"/>
        <v>104262.5839539287</v>
      </c>
      <c r="J117" s="20">
        <f t="shared" si="66"/>
        <v>104262.5839539287</v>
      </c>
      <c r="K117" s="20">
        <f t="shared" si="67"/>
        <v>104262.5839539287</v>
      </c>
      <c r="L117" s="20">
        <f t="shared" si="68"/>
        <v>104262.5839539287</v>
      </c>
      <c r="M117" s="39">
        <f t="shared" si="69"/>
        <v>104262.5839539287</v>
      </c>
      <c r="N117" s="20">
        <f t="shared" si="70"/>
        <v>104262.5839539287</v>
      </c>
      <c r="O117" s="20">
        <f t="shared" si="71"/>
        <v>104262.5839539287</v>
      </c>
      <c r="P117" s="20">
        <f t="shared" si="72"/>
        <v>104262.5839539287</v>
      </c>
      <c r="Q117" s="20">
        <f t="shared" si="73"/>
        <v>104262.5839539287</v>
      </c>
      <c r="R117" s="40">
        <f t="shared" si="74"/>
        <v>104262.5839539287</v>
      </c>
      <c r="S117" s="20">
        <f t="shared" si="75"/>
        <v>104262.5839539287</v>
      </c>
      <c r="T117" s="20">
        <f t="shared" si="76"/>
        <v>104262.5839539287</v>
      </c>
      <c r="U117" s="20">
        <f t="shared" si="77"/>
        <v>93836.325558535827</v>
      </c>
      <c r="V117" s="20">
        <f t="shared" si="78"/>
        <v>156393.87593089306</v>
      </c>
      <c r="W117" s="20">
        <f t="shared" si="79"/>
        <v>119901.97154701799</v>
      </c>
      <c r="X117" s="20">
        <f t="shared" si="80"/>
        <v>156393.87593089306</v>
      </c>
      <c r="Y117" s="20">
        <f t="shared" si="81"/>
        <v>119901.97154701799</v>
      </c>
      <c r="Z117" s="20">
        <f t="shared" si="59"/>
        <v>78791.633999999991</v>
      </c>
      <c r="AA117" s="35">
        <f t="shared" si="60"/>
        <v>81572.515199999994</v>
      </c>
      <c r="AB117" s="35">
        <f t="shared" si="61"/>
        <v>69522.03</v>
      </c>
      <c r="AC117" s="35">
        <f t="shared" si="62"/>
        <v>55617.623999999996</v>
      </c>
      <c r="AD117" s="34" t="s">
        <v>14</v>
      </c>
      <c r="AE117" s="34" t="s">
        <v>14</v>
      </c>
      <c r="AF117" s="34" t="s">
        <v>14</v>
      </c>
      <c r="AG117" s="34" t="s">
        <v>14</v>
      </c>
      <c r="AH117" s="34" t="s">
        <v>14</v>
      </c>
      <c r="AI117" s="34" t="s">
        <v>14</v>
      </c>
      <c r="AJ117" s="34" t="s">
        <v>14</v>
      </c>
      <c r="AK117" s="34" t="s">
        <v>14</v>
      </c>
      <c r="AL117" s="34" t="s">
        <v>14</v>
      </c>
      <c r="AM117" s="34" t="s">
        <v>14</v>
      </c>
      <c r="AN117" s="34" t="s">
        <v>14</v>
      </c>
      <c r="AO117" s="34" t="s">
        <v>14</v>
      </c>
      <c r="AP117" s="34" t="s">
        <v>14</v>
      </c>
      <c r="AQ117" s="34" t="s">
        <v>14</v>
      </c>
      <c r="AR117" s="34" t="s">
        <v>14</v>
      </c>
      <c r="AS117" s="34" t="s">
        <v>14</v>
      </c>
      <c r="AT117" s="34" t="s">
        <v>14</v>
      </c>
      <c r="AU117" s="34" t="s">
        <v>14</v>
      </c>
      <c r="AV117" s="20">
        <f t="shared" si="63"/>
        <v>88623.196360839385</v>
      </c>
      <c r="AW117" s="20">
        <f t="shared" si="64"/>
        <v>156393.87593089306</v>
      </c>
    </row>
    <row r="118" spans="1:49" x14ac:dyDescent="0.35">
      <c r="A118" s="28"/>
      <c r="B118" s="29"/>
    </row>
    <row r="119" spans="1:49" x14ac:dyDescent="0.35">
      <c r="A119" s="7" t="s">
        <v>15</v>
      </c>
    </row>
    <row r="120" spans="1:49" x14ac:dyDescent="0.35">
      <c r="A120" s="30" t="s">
        <v>16</v>
      </c>
    </row>
    <row r="121" spans="1:49" x14ac:dyDescent="0.35">
      <c r="A121" s="30" t="s">
        <v>17</v>
      </c>
    </row>
  </sheetData>
  <printOptions gridLines="1"/>
  <pageMargins left="0.33" right="0.33" top="0.33" bottom="0.33" header="0.3" footer="0.3"/>
  <pageSetup fitToHeight="9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Updated 04-2026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Jami Romero</cp:lastModifiedBy>
  <dcterms:created xsi:type="dcterms:W3CDTF">2022-03-31T16:49:27Z</dcterms:created>
  <dcterms:modified xsi:type="dcterms:W3CDTF">2026-04-22T14:58:33Z</dcterms:modified>
</cp:coreProperties>
</file>